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C:\Users\luke.stokes\Downloads\"/>
    </mc:Choice>
  </mc:AlternateContent>
  <xr:revisionPtr revIDLastSave="0" documentId="13_ncr:1_{B1C4B271-909F-4389-B6CC-196DCB059D5F}" xr6:coauthVersionLast="47" xr6:coauthVersionMax="47" xr10:uidLastSave="{00000000-0000-0000-0000-000000000000}"/>
  <bookViews>
    <workbookView xWindow="-120" yWindow="-120" windowWidth="29040" windowHeight="15720" firstSheet="9" activeTab="9" xr2:uid="{00000000-000D-0000-FFFF-FFFF00000000}"/>
  </bookViews>
  <sheets>
    <sheet name="S2" sheetId="6" state="hidden" r:id="rId1"/>
    <sheet name="S3" sheetId="7" state="hidden" r:id="rId2"/>
    <sheet name="S4" sheetId="9" state="hidden" r:id="rId3"/>
    <sheet name="S5" sheetId="10" state="hidden" r:id="rId4"/>
    <sheet name="S6" sheetId="11" state="hidden" r:id="rId5"/>
    <sheet name="S7" sheetId="12" state="hidden" r:id="rId6"/>
    <sheet name="S8" sheetId="13" state="hidden" r:id="rId7"/>
    <sheet name="S9" sheetId="14" state="hidden" r:id="rId8"/>
    <sheet name="S10" sheetId="15" state="hidden" r:id="rId9"/>
    <sheet name="Customer Discovery Document" sheetId="16" r:id="rId10"/>
    <sheet name="Pick Lists" sheetId="17" r:id="rId11"/>
  </sheets>
  <definedNames>
    <definedName name="Index">#REF!</definedName>
    <definedName name="LocationList">#REF!</definedName>
    <definedName name="S1RT" localSheetId="10">OFFSET(#REF!,0,0,COUNTA(#REF!)-1,1)</definedName>
    <definedName name="S1RT">OFFSET(#REF!,0,0,COUNTA(#REF!)-1,1)</definedName>
    <definedName name="Start2" localSheetId="10">#REF!</definedName>
    <definedName name="Start2" localSheetId="8">'S10'!$A$4</definedName>
    <definedName name="Start2" localSheetId="0">'S2'!$A$4</definedName>
    <definedName name="Start2" localSheetId="1">'S3'!$A$4</definedName>
    <definedName name="Start2" localSheetId="2">'S4'!$A$4</definedName>
    <definedName name="Start2" localSheetId="3">'S5'!$A$4</definedName>
    <definedName name="Start2" localSheetId="4">'S6'!$A$4</definedName>
    <definedName name="Start2" localSheetId="5">'S7'!$A$4</definedName>
    <definedName name="Start2" localSheetId="6">'S8'!$A$4</definedName>
    <definedName name="Start2" localSheetId="7">'S9'!$A$4</definedName>
    <definedName name="Start2">#REF!</definedName>
    <definedName name="Start3" localSheetId="10">#REF!</definedName>
    <definedName name="Start3">#REF!</definedName>
    <definedName name="Start4" localSheetId="10">#REF!</definedName>
    <definedName name="Start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6" i="15" l="1"/>
  <c r="C155" i="15"/>
  <c r="C154" i="15"/>
  <c r="C153" i="15"/>
  <c r="C152" i="15"/>
  <c r="C151" i="15"/>
  <c r="C150" i="15" s="1"/>
  <c r="C147" i="15"/>
  <c r="C146" i="15"/>
  <c r="C145" i="15"/>
  <c r="C144" i="15"/>
  <c r="C143" i="15"/>
  <c r="C142" i="15"/>
  <c r="C141" i="15"/>
  <c r="C140" i="15"/>
  <c r="C139" i="15"/>
  <c r="C136" i="15"/>
  <c r="C135" i="15"/>
  <c r="C134" i="15"/>
  <c r="C133" i="15"/>
  <c r="D120" i="15"/>
  <c r="J116" i="15"/>
  <c r="E116" i="15"/>
  <c r="D116" i="15"/>
  <c r="J115" i="15"/>
  <c r="I113" i="15"/>
  <c r="D110" i="15"/>
  <c r="D109" i="15"/>
  <c r="D108" i="15"/>
  <c r="J94" i="15"/>
  <c r="I3" i="15" s="1"/>
  <c r="J112" i="15" s="1"/>
  <c r="I94" i="15"/>
  <c r="J65" i="15"/>
  <c r="I65" i="15"/>
  <c r="H65" i="15"/>
  <c r="D50" i="15"/>
  <c r="G3" i="15" s="1"/>
  <c r="G4" i="15" s="1"/>
  <c r="C50" i="15"/>
  <c r="E46" i="15"/>
  <c r="F45" i="15"/>
  <c r="E45" i="15"/>
  <c r="E44" i="15"/>
  <c r="J36" i="15"/>
  <c r="J35" i="15"/>
  <c r="J34" i="15"/>
  <c r="J33" i="15"/>
  <c r="J31" i="15"/>
  <c r="J30" i="15"/>
  <c r="J29" i="15"/>
  <c r="J28" i="15"/>
  <c r="H3" i="15"/>
  <c r="H4" i="15" s="1"/>
  <c r="B3" i="15"/>
  <c r="B2" i="15"/>
  <c r="C156" i="14"/>
  <c r="C155" i="14"/>
  <c r="C154" i="14"/>
  <c r="C153" i="14"/>
  <c r="F45" i="14" s="1"/>
  <c r="C152" i="14"/>
  <c r="C151" i="14"/>
  <c r="C150" i="14" s="1"/>
  <c r="C147" i="14"/>
  <c r="C146" i="14"/>
  <c r="C145" i="14"/>
  <c r="C144" i="14"/>
  <c r="C143" i="14"/>
  <c r="C142" i="14"/>
  <c r="C141" i="14"/>
  <c r="C140" i="14"/>
  <c r="C139" i="14"/>
  <c r="C136" i="14"/>
  <c r="C135" i="14"/>
  <c r="C134" i="14"/>
  <c r="C133" i="14"/>
  <c r="D120" i="14"/>
  <c r="J116" i="14"/>
  <c r="E116" i="14"/>
  <c r="D116" i="14"/>
  <c r="J115" i="14"/>
  <c r="I113" i="14"/>
  <c r="D110" i="14"/>
  <c r="D109" i="14"/>
  <c r="D108" i="14"/>
  <c r="J94" i="14"/>
  <c r="I3" i="14" s="1"/>
  <c r="J112" i="14" s="1"/>
  <c r="I94" i="14"/>
  <c r="J65" i="14"/>
  <c r="I65" i="14"/>
  <c r="H65" i="14"/>
  <c r="D50" i="14"/>
  <c r="G3" i="14" s="1"/>
  <c r="G4" i="14" s="1"/>
  <c r="C50" i="14"/>
  <c r="E46" i="14"/>
  <c r="E45" i="14"/>
  <c r="E44" i="14"/>
  <c r="J36" i="14"/>
  <c r="J35" i="14"/>
  <c r="J34" i="14"/>
  <c r="J33" i="14"/>
  <c r="J31" i="14"/>
  <c r="J30" i="14"/>
  <c r="J29" i="14"/>
  <c r="J28" i="14"/>
  <c r="H3" i="14"/>
  <c r="H4" i="14" s="1"/>
  <c r="B3" i="14"/>
  <c r="B2" i="14"/>
  <c r="C156" i="13"/>
  <c r="C155" i="13"/>
  <c r="C154" i="13"/>
  <c r="C153" i="13"/>
  <c r="F45" i="13" s="1"/>
  <c r="C152" i="13"/>
  <c r="C151" i="13"/>
  <c r="C150" i="13" s="1"/>
  <c r="C147" i="13"/>
  <c r="C146" i="13"/>
  <c r="C145" i="13"/>
  <c r="C144" i="13"/>
  <c r="C143" i="13"/>
  <c r="C142" i="13"/>
  <c r="C141" i="13"/>
  <c r="C140" i="13"/>
  <c r="C139" i="13"/>
  <c r="C136" i="13"/>
  <c r="C135" i="13"/>
  <c r="C134" i="13"/>
  <c r="C133" i="13"/>
  <c r="D120" i="13"/>
  <c r="J116" i="13"/>
  <c r="E116" i="13"/>
  <c r="D116" i="13"/>
  <c r="J115" i="13"/>
  <c r="I113" i="13"/>
  <c r="D110" i="13"/>
  <c r="D109" i="13"/>
  <c r="D108" i="13"/>
  <c r="J94" i="13"/>
  <c r="I3" i="13" s="1"/>
  <c r="J112" i="13" s="1"/>
  <c r="I94" i="13"/>
  <c r="J65" i="13"/>
  <c r="I65" i="13"/>
  <c r="H65" i="13"/>
  <c r="D50" i="13"/>
  <c r="G3" i="13" s="1"/>
  <c r="G4" i="13" s="1"/>
  <c r="C50" i="13"/>
  <c r="E46" i="13"/>
  <c r="E45" i="13"/>
  <c r="E44" i="13"/>
  <c r="J36" i="13"/>
  <c r="J35" i="13"/>
  <c r="J34" i="13"/>
  <c r="J33" i="13"/>
  <c r="J31" i="13"/>
  <c r="J30" i="13"/>
  <c r="J29" i="13"/>
  <c r="J28" i="13"/>
  <c r="H3" i="13"/>
  <c r="H4" i="13" s="1"/>
  <c r="B3" i="13"/>
  <c r="B2" i="13"/>
  <c r="C156" i="12"/>
  <c r="C155" i="12"/>
  <c r="C154" i="12"/>
  <c r="C153" i="12"/>
  <c r="C152" i="12"/>
  <c r="C151" i="12"/>
  <c r="C149" i="12" s="1"/>
  <c r="C147" i="12"/>
  <c r="C146" i="12"/>
  <c r="C145" i="12"/>
  <c r="C144" i="12"/>
  <c r="C143" i="12"/>
  <c r="C142" i="12"/>
  <c r="C141" i="12"/>
  <c r="C140" i="12"/>
  <c r="C139" i="12"/>
  <c r="C136" i="12"/>
  <c r="C135" i="12"/>
  <c r="C134" i="12"/>
  <c r="C133" i="12"/>
  <c r="D120" i="12"/>
  <c r="J116" i="12"/>
  <c r="E116" i="12"/>
  <c r="D116" i="12"/>
  <c r="J115" i="12"/>
  <c r="I113" i="12"/>
  <c r="D110" i="12"/>
  <c r="D109" i="12"/>
  <c r="D108" i="12"/>
  <c r="J94" i="12"/>
  <c r="I94" i="12"/>
  <c r="J65" i="12"/>
  <c r="I65" i="12"/>
  <c r="H65" i="12"/>
  <c r="D50" i="12"/>
  <c r="G3" i="12" s="1"/>
  <c r="G4" i="12" s="1"/>
  <c r="C50" i="12"/>
  <c r="E46" i="12"/>
  <c r="F45" i="12"/>
  <c r="E45" i="12"/>
  <c r="E44" i="12"/>
  <c r="J36" i="12"/>
  <c r="J35" i="12"/>
  <c r="J34" i="12"/>
  <c r="J33" i="12"/>
  <c r="J31" i="12"/>
  <c r="J30" i="12"/>
  <c r="J29" i="12"/>
  <c r="J28" i="12"/>
  <c r="I3" i="12"/>
  <c r="J112" i="12" s="1"/>
  <c r="H3" i="12"/>
  <c r="H4" i="12" s="1"/>
  <c r="B3" i="12"/>
  <c r="B2" i="12"/>
  <c r="C156" i="11"/>
  <c r="C155" i="11"/>
  <c r="C154" i="11"/>
  <c r="C153" i="11"/>
  <c r="F45" i="11" s="1"/>
  <c r="C152" i="11"/>
  <c r="C151" i="11"/>
  <c r="C150" i="11" s="1"/>
  <c r="C147" i="11"/>
  <c r="C146" i="11"/>
  <c r="C145" i="11"/>
  <c r="C144" i="11"/>
  <c r="C143" i="11"/>
  <c r="C142" i="11"/>
  <c r="C141" i="11"/>
  <c r="C140" i="11"/>
  <c r="C139" i="11"/>
  <c r="C136" i="11"/>
  <c r="C135" i="11"/>
  <c r="C134" i="11"/>
  <c r="C133" i="11"/>
  <c r="D120" i="11"/>
  <c r="J116" i="11"/>
  <c r="E116" i="11"/>
  <c r="D116" i="11"/>
  <c r="J115" i="11"/>
  <c r="I113" i="11"/>
  <c r="D110" i="11"/>
  <c r="D109" i="11"/>
  <c r="D108" i="11"/>
  <c r="J94" i="11"/>
  <c r="I3" i="11" s="1"/>
  <c r="J112" i="11" s="1"/>
  <c r="I94" i="11"/>
  <c r="J65" i="11"/>
  <c r="I65" i="11"/>
  <c r="H65" i="11"/>
  <c r="D50" i="11"/>
  <c r="G3" i="11" s="1"/>
  <c r="G4" i="11" s="1"/>
  <c r="C50" i="11"/>
  <c r="E46" i="11"/>
  <c r="E45" i="11"/>
  <c r="E44" i="11"/>
  <c r="J36" i="11"/>
  <c r="J35" i="11"/>
  <c r="J37" i="11" s="1"/>
  <c r="J34" i="11"/>
  <c r="J33" i="11"/>
  <c r="J31" i="11"/>
  <c r="J30" i="11"/>
  <c r="J29" i="11"/>
  <c r="J28" i="11"/>
  <c r="H3" i="11"/>
  <c r="H4" i="11" s="1"/>
  <c r="B3" i="11"/>
  <c r="B2" i="11"/>
  <c r="C156" i="10"/>
  <c r="C155" i="10"/>
  <c r="C154" i="10"/>
  <c r="C153" i="10"/>
  <c r="F45" i="10" s="1"/>
  <c r="C152" i="10"/>
  <c r="C151" i="10"/>
  <c r="C150" i="10" s="1"/>
  <c r="C147" i="10"/>
  <c r="C146" i="10"/>
  <c r="C145" i="10"/>
  <c r="C144" i="10"/>
  <c r="C143" i="10"/>
  <c r="C142" i="10"/>
  <c r="C141" i="10"/>
  <c r="C140" i="10"/>
  <c r="C139" i="10"/>
  <c r="C136" i="10"/>
  <c r="C135" i="10"/>
  <c r="C134" i="10"/>
  <c r="C133" i="10"/>
  <c r="D120" i="10"/>
  <c r="J116" i="10"/>
  <c r="E116" i="10"/>
  <c r="D116" i="10"/>
  <c r="J115" i="10"/>
  <c r="I113" i="10"/>
  <c r="D110" i="10"/>
  <c r="D109" i="10"/>
  <c r="D108" i="10"/>
  <c r="J94" i="10"/>
  <c r="I3" i="10" s="1"/>
  <c r="J112" i="10" s="1"/>
  <c r="I94" i="10"/>
  <c r="J65" i="10"/>
  <c r="I65" i="10"/>
  <c r="H65" i="10"/>
  <c r="D50" i="10"/>
  <c r="G3" i="10" s="1"/>
  <c r="G4" i="10" s="1"/>
  <c r="C50" i="10"/>
  <c r="E46" i="10"/>
  <c r="E45" i="10"/>
  <c r="E44" i="10"/>
  <c r="J36" i="10"/>
  <c r="J35" i="10"/>
  <c r="J34" i="10"/>
  <c r="J33" i="10"/>
  <c r="J31" i="10"/>
  <c r="J30" i="10"/>
  <c r="J29" i="10"/>
  <c r="J28" i="10"/>
  <c r="H3" i="10"/>
  <c r="H4" i="10" s="1"/>
  <c r="B3" i="10"/>
  <c r="B2" i="10"/>
  <c r="C156" i="9"/>
  <c r="C155" i="9"/>
  <c r="C154" i="9"/>
  <c r="C153" i="9"/>
  <c r="F45" i="9" s="1"/>
  <c r="C152" i="9"/>
  <c r="C151" i="9"/>
  <c r="C149" i="9" s="1"/>
  <c r="C147" i="9"/>
  <c r="C146" i="9"/>
  <c r="C145" i="9"/>
  <c r="C144" i="9"/>
  <c r="C143" i="9"/>
  <c r="C142" i="9"/>
  <c r="C141" i="9"/>
  <c r="C140" i="9"/>
  <c r="C139" i="9"/>
  <c r="C136" i="9"/>
  <c r="C135" i="9"/>
  <c r="C134" i="9"/>
  <c r="C133" i="9"/>
  <c r="D120" i="9"/>
  <c r="J116" i="9"/>
  <c r="E116" i="9"/>
  <c r="D116" i="9"/>
  <c r="J115" i="9"/>
  <c r="I113" i="9"/>
  <c r="D110" i="9"/>
  <c r="D109" i="9"/>
  <c r="D108" i="9"/>
  <c r="J94" i="9"/>
  <c r="I3" i="9" s="1"/>
  <c r="J112" i="9" s="1"/>
  <c r="I94" i="9"/>
  <c r="J65" i="9"/>
  <c r="I65" i="9"/>
  <c r="H65" i="9"/>
  <c r="D50" i="9"/>
  <c r="C50" i="9"/>
  <c r="E46" i="9"/>
  <c r="E45" i="9"/>
  <c r="E44" i="9"/>
  <c r="J36" i="9"/>
  <c r="J35" i="9"/>
  <c r="J34" i="9"/>
  <c r="J33" i="9"/>
  <c r="J31" i="9"/>
  <c r="J30" i="9"/>
  <c r="J29" i="9"/>
  <c r="J28" i="9"/>
  <c r="H3" i="9"/>
  <c r="H4" i="9" s="1"/>
  <c r="G3" i="9"/>
  <c r="G4" i="9" s="1"/>
  <c r="B3" i="9"/>
  <c r="B2" i="9"/>
  <c r="C149" i="15" l="1"/>
  <c r="F44" i="15" s="1"/>
  <c r="F46" i="15"/>
  <c r="F46" i="12"/>
  <c r="C150" i="12"/>
  <c r="J37" i="12"/>
  <c r="C149" i="14"/>
  <c r="F44" i="14" s="1"/>
  <c r="C137" i="15"/>
  <c r="D117" i="15" s="1"/>
  <c r="F46" i="14"/>
  <c r="C149" i="13"/>
  <c r="C137" i="9"/>
  <c r="D117" i="9" s="1"/>
  <c r="F46" i="13"/>
  <c r="J110" i="9"/>
  <c r="F46" i="9"/>
  <c r="J37" i="13"/>
  <c r="F46" i="10"/>
  <c r="C150" i="9"/>
  <c r="J32" i="13"/>
  <c r="C148" i="15"/>
  <c r="D119" i="15" s="1"/>
  <c r="I111" i="12"/>
  <c r="F44" i="12"/>
  <c r="I109" i="12" s="1"/>
  <c r="C148" i="9"/>
  <c r="D119" i="9" s="1"/>
  <c r="J32" i="10"/>
  <c r="C137" i="11"/>
  <c r="D117" i="11" s="1"/>
  <c r="J108" i="9"/>
  <c r="C137" i="10"/>
  <c r="D117" i="10" s="1"/>
  <c r="C148" i="10"/>
  <c r="D119" i="10" s="1"/>
  <c r="J32" i="11"/>
  <c r="C148" i="11"/>
  <c r="D119" i="11" s="1"/>
  <c r="C149" i="11"/>
  <c r="C137" i="12"/>
  <c r="D117" i="12" s="1"/>
  <c r="C148" i="12"/>
  <c r="D119" i="12" s="1"/>
  <c r="J32" i="15"/>
  <c r="J32" i="9"/>
  <c r="J32" i="14"/>
  <c r="J37" i="9"/>
  <c r="J37" i="10"/>
  <c r="F46" i="11"/>
  <c r="J32" i="12"/>
  <c r="C137" i="13"/>
  <c r="D117" i="13" s="1"/>
  <c r="C148" i="13"/>
  <c r="D119" i="13" s="1"/>
  <c r="J37" i="14"/>
  <c r="I109" i="15"/>
  <c r="C137" i="14"/>
  <c r="D117" i="14" s="1"/>
  <c r="C148" i="14"/>
  <c r="D119" i="14" s="1"/>
  <c r="J37" i="15"/>
  <c r="I4" i="15"/>
  <c r="J3" i="15"/>
  <c r="J108" i="15"/>
  <c r="J110" i="15"/>
  <c r="I4" i="14"/>
  <c r="J3" i="14"/>
  <c r="J108" i="14"/>
  <c r="J110" i="14"/>
  <c r="I4" i="13"/>
  <c r="J3" i="13"/>
  <c r="J108" i="13"/>
  <c r="J110" i="13"/>
  <c r="I4" i="12"/>
  <c r="J3" i="12"/>
  <c r="J108" i="12"/>
  <c r="J110" i="12"/>
  <c r="I4" i="11"/>
  <c r="J3" i="11"/>
  <c r="J108" i="11"/>
  <c r="J110" i="11"/>
  <c r="I4" i="10"/>
  <c r="C149" i="10"/>
  <c r="J3" i="10"/>
  <c r="J108" i="10"/>
  <c r="J110" i="10"/>
  <c r="F44" i="9"/>
  <c r="I111" i="9"/>
  <c r="I4" i="9"/>
  <c r="J3" i="9"/>
  <c r="I109" i="14" l="1"/>
  <c r="I111" i="15"/>
  <c r="I111" i="14"/>
  <c r="J114" i="9"/>
  <c r="I109" i="9"/>
  <c r="F44" i="13"/>
  <c r="I109" i="13" s="1"/>
  <c r="I111" i="13"/>
  <c r="F44" i="11"/>
  <c r="I109" i="11" s="1"/>
  <c r="I111" i="11"/>
  <c r="J114" i="11"/>
  <c r="J114" i="12"/>
  <c r="J114" i="13"/>
  <c r="J114" i="14"/>
  <c r="J114" i="15"/>
  <c r="J114" i="10"/>
  <c r="I111" i="10"/>
  <c r="F44" i="10"/>
  <c r="I109" i="10" s="1"/>
  <c r="D110" i="7" l="1"/>
  <c r="D110" i="6"/>
  <c r="D111" i="6"/>
  <c r="D120" i="7"/>
  <c r="J116" i="7"/>
  <c r="E116" i="7"/>
  <c r="D116" i="7"/>
  <c r="J115" i="7"/>
  <c r="I113" i="7"/>
  <c r="D109" i="7"/>
  <c r="D108" i="7"/>
  <c r="D120" i="6"/>
  <c r="J116" i="6"/>
  <c r="E116" i="6"/>
  <c r="D116" i="6"/>
  <c r="J115" i="6"/>
  <c r="I113" i="6"/>
  <c r="D109" i="6"/>
  <c r="D108" i="6"/>
  <c r="C158" i="6"/>
  <c r="C157" i="6"/>
  <c r="B3" i="7"/>
  <c r="B3" i="6"/>
  <c r="B2" i="6"/>
  <c r="C156" i="7"/>
  <c r="C155" i="7"/>
  <c r="C154" i="7"/>
  <c r="C153" i="7"/>
  <c r="F45" i="7" s="1"/>
  <c r="C152" i="7"/>
  <c r="C151" i="7"/>
  <c r="F46" i="7" s="1"/>
  <c r="C150" i="7"/>
  <c r="C149" i="7"/>
  <c r="I111" i="7" s="1"/>
  <c r="C147" i="7"/>
  <c r="C146" i="7"/>
  <c r="C145" i="7"/>
  <c r="C144" i="7"/>
  <c r="C143" i="7"/>
  <c r="C142" i="7"/>
  <c r="C141" i="7"/>
  <c r="C140" i="7"/>
  <c r="C139" i="7"/>
  <c r="C136" i="7"/>
  <c r="C135" i="7"/>
  <c r="C134" i="7"/>
  <c r="C133" i="7"/>
  <c r="J94" i="7"/>
  <c r="I3" i="7" s="1"/>
  <c r="I4" i="7" s="1"/>
  <c r="I94" i="7"/>
  <c r="J65" i="7"/>
  <c r="I65" i="7"/>
  <c r="H65" i="7"/>
  <c r="D50" i="7"/>
  <c r="G3" i="7" s="1"/>
  <c r="J108" i="7" s="1"/>
  <c r="C50" i="7"/>
  <c r="E46" i="7"/>
  <c r="E45" i="7"/>
  <c r="E44" i="7"/>
  <c r="J36" i="7"/>
  <c r="J35" i="7"/>
  <c r="J34" i="7"/>
  <c r="J33" i="7"/>
  <c r="J31" i="7"/>
  <c r="J30" i="7"/>
  <c r="J29" i="7"/>
  <c r="J28" i="7"/>
  <c r="H3" i="7"/>
  <c r="J110" i="7" s="1"/>
  <c r="C156" i="6"/>
  <c r="C155" i="6"/>
  <c r="C154" i="6"/>
  <c r="C153" i="6"/>
  <c r="C152" i="6"/>
  <c r="C151" i="6"/>
  <c r="C149" i="6" s="1"/>
  <c r="C147" i="6"/>
  <c r="C146" i="6"/>
  <c r="C145" i="6"/>
  <c r="C144" i="6"/>
  <c r="C143" i="6"/>
  <c r="C142" i="6"/>
  <c r="C141" i="6"/>
  <c r="C140" i="6"/>
  <c r="C139" i="6"/>
  <c r="C136" i="6"/>
  <c r="C135" i="6"/>
  <c r="C134" i="6"/>
  <c r="C133" i="6"/>
  <c r="J94" i="6"/>
  <c r="I3" i="6" s="1"/>
  <c r="J112" i="6" s="1"/>
  <c r="I94" i="6"/>
  <c r="J65" i="6"/>
  <c r="I65" i="6"/>
  <c r="H65" i="6"/>
  <c r="D50" i="6"/>
  <c r="G3" i="6" s="1"/>
  <c r="J108" i="6" s="1"/>
  <c r="C50" i="6"/>
  <c r="E46" i="6"/>
  <c r="F45" i="6"/>
  <c r="E45" i="6"/>
  <c r="J36" i="6"/>
  <c r="J35" i="6"/>
  <c r="J34" i="6"/>
  <c r="J33" i="6"/>
  <c r="J31" i="6"/>
  <c r="J30" i="6"/>
  <c r="J29" i="6"/>
  <c r="J28" i="6"/>
  <c r="H3" i="6"/>
  <c r="J110" i="6" s="1"/>
  <c r="J37" i="7" l="1"/>
  <c r="F44" i="7"/>
  <c r="C137" i="7"/>
  <c r="D117" i="7" s="1"/>
  <c r="J114" i="6"/>
  <c r="C148" i="7"/>
  <c r="D119" i="7" s="1"/>
  <c r="I109" i="7"/>
  <c r="C150" i="6"/>
  <c r="F44" i="6"/>
  <c r="I111" i="6"/>
  <c r="C137" i="6"/>
  <c r="D117" i="6" s="1"/>
  <c r="J32" i="7"/>
  <c r="F46" i="6"/>
  <c r="C148" i="6"/>
  <c r="D119" i="6" s="1"/>
  <c r="J32" i="6"/>
  <c r="J112" i="7"/>
  <c r="J114" i="7" s="1"/>
  <c r="E44" i="6"/>
  <c r="J37" i="6"/>
  <c r="G4" i="7"/>
  <c r="H4" i="7"/>
  <c r="J3" i="7"/>
  <c r="J3" i="6"/>
  <c r="I109" i="6" l="1"/>
  <c r="I4" i="6"/>
  <c r="H4" i="6"/>
  <c r="G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Yancy Lent</author>
    <author>Author</author>
  </authors>
  <commentList>
    <comment ref="J8" authorId="0" shapeId="0" xr:uid="{00000000-0006-0000-0000-000001000000}">
      <text>
        <r>
          <rPr>
            <b/>
            <sz val="9"/>
            <color indexed="81"/>
            <rFont val="Tahoma"/>
            <family val="2"/>
          </rPr>
          <t>Retention (Weeks):</t>
        </r>
        <r>
          <rPr>
            <sz val="9"/>
            <color indexed="81"/>
            <rFont val="Tahoma"/>
            <family val="2"/>
          </rPr>
          <t xml:space="preserve"> The number of weeks of backup (only backup, not archiving nor replication) retention.</t>
        </r>
      </text>
    </comment>
    <comment ref="J9" authorId="0" shapeId="0" xr:uid="{00000000-0006-0000-0000-000002000000}">
      <text>
        <r>
          <rPr>
            <b/>
            <sz val="9"/>
            <color indexed="81"/>
            <rFont val="Tahoma"/>
            <family val="2"/>
          </rPr>
          <t>Retention (Weeks):</t>
        </r>
        <r>
          <rPr>
            <sz val="9"/>
            <color indexed="81"/>
            <rFont val="Tahoma"/>
            <family val="2"/>
          </rPr>
          <t xml:space="preserve"> The number of weeks of backup (only backup, not archiving nor replication) retention.</t>
        </r>
      </text>
    </comment>
    <comment ref="J10" authorId="0" shapeId="0" xr:uid="{00000000-0006-0000-0000-000003000000}">
      <text>
        <r>
          <rPr>
            <b/>
            <sz val="9"/>
            <color indexed="81"/>
            <rFont val="Tahoma"/>
            <family val="2"/>
          </rPr>
          <t>The amount of time you need to keep copies of your backup.</t>
        </r>
      </text>
    </comment>
    <comment ref="J11" authorId="0" shapeId="0" xr:uid="{00000000-0006-0000-0000-000004000000}">
      <text>
        <r>
          <rPr>
            <b/>
            <sz val="9"/>
            <color indexed="81"/>
            <rFont val="Tahoma"/>
            <family val="2"/>
          </rPr>
          <t>Annual (%):</t>
        </r>
        <r>
          <rPr>
            <sz val="9"/>
            <color indexed="81"/>
            <rFont val="Tahoma"/>
            <family val="2"/>
          </rPr>
          <t xml:space="preserve"> How much is your data set growing year over year.</t>
        </r>
      </text>
    </comment>
    <comment ref="J12" authorId="1" shapeId="0" xr:uid="{00000000-0006-0000-0000-000005000000}">
      <text>
        <r>
          <rPr>
            <sz val="9"/>
            <color indexed="81"/>
            <rFont val="Tahoma"/>
            <family val="2"/>
          </rPr>
          <t xml:space="preserve">Typically data will change 5-10% per week (or backup period).
</t>
        </r>
      </text>
    </comment>
    <comment ref="J13" authorId="1" shapeId="0" xr:uid="{00000000-0006-0000-0000-000006000000}">
      <text>
        <r>
          <rPr>
            <b/>
            <sz val="9"/>
            <color indexed="81"/>
            <rFont val="Tahoma"/>
            <family val="2"/>
          </rPr>
          <t>Encryption</t>
        </r>
        <r>
          <rPr>
            <sz val="9"/>
            <color indexed="81"/>
            <rFont val="Tahoma"/>
            <family val="2"/>
          </rPr>
          <t>: AES-256-bit encryption will be used for primary backup.</t>
        </r>
      </text>
    </comment>
    <comment ref="G34" authorId="0" shapeId="0" xr:uid="{00000000-0006-0000-0000-000007000000}">
      <text>
        <r>
          <rPr>
            <sz val="9"/>
            <color indexed="81"/>
            <rFont val="Tahoma"/>
            <family val="2"/>
          </rPr>
          <t>Oracle Real Application Clusters: http://bit.ly/1BP66Iv</t>
        </r>
      </text>
    </comment>
    <comment ref="H34" authorId="0" shapeId="0" xr:uid="{00000000-0006-0000-0000-000008000000}">
      <text>
        <r>
          <rPr>
            <sz val="9"/>
            <color indexed="81"/>
            <rFont val="Tahoma"/>
            <family val="2"/>
          </rPr>
          <t>Oracle Automatic Storage Management (ASM): http://bit.ly/1ErZEXK</t>
        </r>
      </text>
    </comment>
    <comment ref="C44" authorId="0" shapeId="0" xr:uid="{00000000-0006-0000-0000-000009000000}">
      <text>
        <r>
          <rPr>
            <sz val="9"/>
            <color indexed="81"/>
            <rFont val="Tahoma"/>
            <family val="2"/>
          </rPr>
          <t>All windows systems including Hyper-V hosts if applicable.</t>
        </r>
      </text>
    </comment>
    <comment ref="B59" authorId="0" shapeId="0" xr:uid="{00000000-0006-0000-0000-00000A000000}">
      <text>
        <r>
          <rPr>
            <sz val="9"/>
            <color indexed="81"/>
            <rFont val="Tahoma"/>
            <family val="2"/>
          </rPr>
          <t>Please group together hosts with similar hardware specifications.</t>
        </r>
      </text>
    </comment>
    <comment ref="H59" authorId="0" shapeId="0" xr:uid="{00000000-0006-0000-0000-00000B000000}">
      <text>
        <r>
          <rPr>
            <sz val="9"/>
            <color indexed="81"/>
            <rFont val="Tahoma"/>
            <family val="2"/>
          </rPr>
          <t>These would include VMware/Hyper-V/Citrix physical hypervisor servers. 
Please group together hosts with similar hardware specifications.</t>
        </r>
      </text>
    </comment>
    <comment ref="I59" authorId="0" shapeId="0" xr:uid="{00000000-0006-0000-0000-00000C000000}">
      <text>
        <r>
          <rPr>
            <sz val="9"/>
            <color indexed="81"/>
            <rFont val="Tahoma"/>
            <family val="2"/>
          </rPr>
          <t>Please list the total number of used sockets per host.  If you have a dual socket system with only 1 CPU, then only count the one used.</t>
        </r>
      </text>
    </comment>
    <comment ref="J59" authorId="0" shapeId="0" xr:uid="{00000000-0006-0000-0000-00000D000000}">
      <text>
        <r>
          <rPr>
            <sz val="9"/>
            <color indexed="81"/>
            <rFont val="Tahoma"/>
            <family val="2"/>
          </rPr>
          <t>Please include used VM space for thin provisioned disks or provisioned space for thick provisioned disks (agentless snapshots capture the entire provisioned size on thick and only what's used on thin) accuracy is therefore important.</t>
        </r>
      </text>
    </comment>
    <comment ref="F99" authorId="1" shapeId="0" xr:uid="{00000000-0006-0000-0000-00000E000000}">
      <text>
        <r>
          <rPr>
            <b/>
            <sz val="9"/>
            <color indexed="81"/>
            <rFont val="Tahoma"/>
            <family val="2"/>
          </rPr>
          <t>Sum of used capacity on physical Windows servers/desktops/notebooks to be included for Instant Recovery.</t>
        </r>
        <r>
          <rPr>
            <sz val="9"/>
            <color indexed="81"/>
            <rFont val="Tahoma"/>
            <family val="2"/>
          </rPr>
          <t xml:space="preserve">
Supported Operating Systems:
- Windows XP SP2 or later
- Windows 2003
- Windows 2003 R2
- Windows Vista
- Windows 2008 Server
- Windows 2008 Server R2
- Windows 7</t>
        </r>
      </text>
    </comment>
    <comment ref="F100" authorId="1" shapeId="0" xr:uid="{00000000-0006-0000-0000-00000F000000}">
      <text>
        <r>
          <rPr>
            <b/>
            <sz val="9"/>
            <color indexed="81"/>
            <rFont val="Tahoma"/>
            <family val="2"/>
          </rPr>
          <t>Processor threads to be allocated to each Windows Instant Recovery client is less than or equal to the maximum of the physical machine.</t>
        </r>
        <r>
          <rPr>
            <sz val="9"/>
            <color indexed="81"/>
            <rFont val="Tahoma"/>
            <family val="2"/>
          </rPr>
          <t xml:space="preserve">
</t>
        </r>
      </text>
    </comment>
    <comment ref="F101" authorId="1" shapeId="0" xr:uid="{00000000-0006-0000-0000-000010000000}">
      <text>
        <r>
          <rPr>
            <b/>
            <sz val="9"/>
            <color indexed="81"/>
            <rFont val="Tahoma"/>
            <family val="2"/>
          </rPr>
          <t>Memory to be allocated to each Windows Instant Recovery client is less than or equal to the maximum of the physical machine.</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Dan Gabel</author>
    <author>Brooks Boland</author>
    <author>Michael Ciraco</author>
  </authors>
  <commentList>
    <comment ref="A5" authorId="0" shapeId="0" xr:uid="{00000000-0006-0000-0900-000001000000}">
      <text>
        <r>
          <rPr>
            <sz val="9"/>
            <color indexed="81"/>
            <rFont val="Tahoma"/>
            <family val="2"/>
          </rPr>
          <t xml:space="preserve">
Each asset will have it's own discovery document. 
</t>
        </r>
      </text>
    </comment>
    <comment ref="A7" authorId="1" shapeId="0" xr:uid="{00000000-0006-0000-0900-000002000000}">
      <text>
        <r>
          <rPr>
            <b/>
            <sz val="9"/>
            <color indexed="81"/>
            <rFont val="Tahoma"/>
            <family val="2"/>
          </rPr>
          <t>Example: Asset1.unitrends.com</t>
        </r>
        <r>
          <rPr>
            <sz val="9"/>
            <color indexed="81"/>
            <rFont val="Tahoma"/>
            <family val="2"/>
          </rPr>
          <t xml:space="preserve">
</t>
        </r>
      </text>
    </comment>
    <comment ref="B7" authorId="1" shapeId="0" xr:uid="{00000000-0006-0000-0900-000003000000}">
      <text>
        <r>
          <rPr>
            <b/>
            <sz val="9"/>
            <color indexed="81"/>
            <rFont val="Tahoma"/>
            <family val="2"/>
          </rPr>
          <t xml:space="preserve">Select the sysyetm type from physical OS deployments, NAS, VM platform type, or other.  </t>
        </r>
      </text>
    </comment>
    <comment ref="C7" authorId="1" shapeId="0" xr:uid="{00000000-0006-0000-0900-00000B000000}">
      <text>
        <r>
          <rPr>
            <b/>
            <sz val="9"/>
            <color indexed="81"/>
            <rFont val="Tahoma"/>
            <family val="2"/>
          </rPr>
          <t>List Database Engines or Application Roles on this asset
Example: SQL, Exchange, Oracle, Sharepoint, Active Directory</t>
        </r>
      </text>
    </comment>
    <comment ref="D7" authorId="1" shapeId="0" xr:uid="{00000000-0006-0000-0900-00000D000000}">
      <text>
        <r>
          <rPr>
            <b/>
            <sz val="9"/>
            <color indexed="81"/>
            <rFont val="Tahoma"/>
            <family val="2"/>
          </rPr>
          <t>Is this asset part of a cluster? Check if yes</t>
        </r>
        <r>
          <rPr>
            <sz val="9"/>
            <color indexed="81"/>
            <rFont val="Tahoma"/>
            <family val="2"/>
          </rPr>
          <t xml:space="preserve">
</t>
        </r>
      </text>
    </comment>
    <comment ref="E7" authorId="1" shapeId="0" xr:uid="{00000000-0006-0000-0900-000005000000}">
      <text>
        <r>
          <rPr>
            <b/>
            <sz val="9"/>
            <color indexed="81"/>
            <rFont val="Tahoma"/>
            <family val="2"/>
          </rPr>
          <t>Number of cores given to the asset. Example: 2 cores</t>
        </r>
        <r>
          <rPr>
            <sz val="9"/>
            <color indexed="81"/>
            <rFont val="Tahoma"/>
            <family val="2"/>
          </rPr>
          <t xml:space="preserve">
</t>
        </r>
      </text>
    </comment>
    <comment ref="F7" authorId="1" shapeId="0" xr:uid="{00000000-0006-0000-0900-000006000000}">
      <text>
        <r>
          <rPr>
            <b/>
            <sz val="9"/>
            <color indexed="81"/>
            <rFont val="Tahoma"/>
            <family val="2"/>
          </rPr>
          <t>Amount of memory given to the asset. Example: 8GB</t>
        </r>
        <r>
          <rPr>
            <sz val="9"/>
            <color indexed="81"/>
            <rFont val="Tahoma"/>
            <family val="2"/>
          </rPr>
          <t xml:space="preserve">
</t>
        </r>
      </text>
    </comment>
    <comment ref="G7" authorId="1" shapeId="0" xr:uid="{00000000-0006-0000-0900-000007000000}">
      <text>
        <r>
          <rPr>
            <b/>
            <sz val="9"/>
            <color indexed="81"/>
            <rFont val="Tahoma"/>
            <family val="2"/>
          </rPr>
          <t>Example: 500GB</t>
        </r>
        <r>
          <rPr>
            <sz val="9"/>
            <color indexed="81"/>
            <rFont val="Tahoma"/>
            <family val="2"/>
          </rPr>
          <t xml:space="preserve">
</t>
        </r>
      </text>
    </comment>
    <comment ref="H7" authorId="1" shapeId="0" xr:uid="{00000000-0006-0000-0900-000004000000}">
      <text>
        <r>
          <rPr>
            <b/>
            <sz val="9"/>
            <color indexed="81"/>
            <rFont val="Tahoma"/>
            <family val="2"/>
          </rPr>
          <t>Example: 192.168.1.1</t>
        </r>
        <r>
          <rPr>
            <sz val="9"/>
            <color indexed="81"/>
            <rFont val="Tahoma"/>
            <family val="2"/>
          </rPr>
          <t xml:space="preserve">
</t>
        </r>
      </text>
    </comment>
    <comment ref="I7" authorId="1" shapeId="0" xr:uid="{00000000-0006-0000-0900-000008000000}">
      <text>
        <r>
          <rPr>
            <b/>
            <sz val="9"/>
            <color indexed="81"/>
            <rFont val="Tahoma"/>
            <family val="2"/>
          </rPr>
          <t>Example: 255.255.255.0</t>
        </r>
        <r>
          <rPr>
            <sz val="9"/>
            <color indexed="81"/>
            <rFont val="Tahoma"/>
            <family val="2"/>
          </rPr>
          <t xml:space="preserve">
</t>
        </r>
      </text>
    </comment>
    <comment ref="J7" authorId="1" shapeId="0" xr:uid="{00000000-0006-0000-0900-000009000000}">
      <text>
        <r>
          <rPr>
            <b/>
            <sz val="9"/>
            <color indexed="81"/>
            <rFont val="Tahoma"/>
            <family val="2"/>
          </rPr>
          <t>Gateway for the subnet for this asset. Example: 192.168.1.0</t>
        </r>
        <r>
          <rPr>
            <sz val="9"/>
            <color indexed="81"/>
            <rFont val="Tahoma"/>
            <family val="2"/>
          </rPr>
          <t xml:space="preserve">
</t>
        </r>
      </text>
    </comment>
    <comment ref="K7" authorId="2" shapeId="0" xr:uid="{0934A2DB-5842-4EF1-930E-86001C312422}">
      <text>
        <r>
          <rPr>
            <b/>
            <sz val="9"/>
            <color indexed="81"/>
            <rFont val="Tahoma"/>
            <family val="2"/>
          </rPr>
          <t>Indicate if this system has an OEM partition or OEM license for Windows</t>
        </r>
      </text>
    </comment>
    <comment ref="L7" authorId="2" shapeId="0" xr:uid="{25561316-5254-4B8D-BC65-695A4AB986EA}">
      <text>
        <r>
          <rPr>
            <b/>
            <sz val="9"/>
            <color indexed="81"/>
            <rFont val="Tahoma"/>
            <family val="2"/>
          </rPr>
          <t>If you are aware of Windows Dynamic Disks or Linux LVMs, or Software RAID controlelrs, please indicate so here</t>
        </r>
      </text>
    </comment>
    <comment ref="M7" authorId="2" shapeId="0" xr:uid="{B1D65413-C955-427C-A7C8-4BC7956A3D7D}">
      <text>
        <r>
          <rPr>
            <b/>
            <sz val="9"/>
            <color indexed="81"/>
            <rFont val="Tahoma"/>
            <charset val="1"/>
          </rPr>
          <t xml:space="preserve">Check this box if you intend this system to be included as part of a Unitrends DRaaS contract.  (Standard, Unlimited, Elite or Premium)  </t>
        </r>
      </text>
    </comment>
    <comment ref="N7" authorId="1" shapeId="0" xr:uid="{00000000-0006-0000-0900-00000C000000}">
      <text>
        <r>
          <rPr>
            <b/>
            <sz val="9"/>
            <color indexed="81"/>
            <rFont val="Tahoma"/>
            <family val="2"/>
          </rPr>
          <t xml:space="preserve">Order in which you would like this asset spun up in the event of a disaster.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Yancy Lent</author>
    <author>Author</author>
  </authors>
  <commentList>
    <comment ref="J8" authorId="0" shapeId="0" xr:uid="{00000000-0006-0000-0100-000001000000}">
      <text>
        <r>
          <rPr>
            <b/>
            <sz val="9"/>
            <color indexed="81"/>
            <rFont val="Tahoma"/>
            <family val="2"/>
          </rPr>
          <t>Retention (Weeks):</t>
        </r>
        <r>
          <rPr>
            <sz val="9"/>
            <color indexed="81"/>
            <rFont val="Tahoma"/>
            <family val="2"/>
          </rPr>
          <t xml:space="preserve"> The number of weeks of backup (only backup, not archiving nor replication) retention.</t>
        </r>
      </text>
    </comment>
    <comment ref="J9" authorId="0" shapeId="0" xr:uid="{00000000-0006-0000-0100-000002000000}">
      <text>
        <r>
          <rPr>
            <b/>
            <sz val="9"/>
            <color indexed="81"/>
            <rFont val="Tahoma"/>
            <family val="2"/>
          </rPr>
          <t>Retention (Weeks):</t>
        </r>
        <r>
          <rPr>
            <sz val="9"/>
            <color indexed="81"/>
            <rFont val="Tahoma"/>
            <family val="2"/>
          </rPr>
          <t xml:space="preserve"> The number of weeks of backup (only backup, not archiving nor replication) retention.</t>
        </r>
      </text>
    </comment>
    <comment ref="J10" authorId="0" shapeId="0" xr:uid="{00000000-0006-0000-0100-000003000000}">
      <text>
        <r>
          <rPr>
            <b/>
            <sz val="9"/>
            <color indexed="81"/>
            <rFont val="Tahoma"/>
            <family val="2"/>
          </rPr>
          <t>The amount of time you need to keep copies of your backup.</t>
        </r>
      </text>
    </comment>
    <comment ref="J11" authorId="0" shapeId="0" xr:uid="{00000000-0006-0000-0100-000004000000}">
      <text>
        <r>
          <rPr>
            <b/>
            <sz val="9"/>
            <color indexed="81"/>
            <rFont val="Tahoma"/>
            <family val="2"/>
          </rPr>
          <t>Annual (%):</t>
        </r>
        <r>
          <rPr>
            <sz val="9"/>
            <color indexed="81"/>
            <rFont val="Tahoma"/>
            <family val="2"/>
          </rPr>
          <t xml:space="preserve"> How much is your data set growing year over year.</t>
        </r>
      </text>
    </comment>
    <comment ref="J12" authorId="1" shapeId="0" xr:uid="{00000000-0006-0000-0100-000005000000}">
      <text>
        <r>
          <rPr>
            <sz val="9"/>
            <color indexed="81"/>
            <rFont val="Tahoma"/>
            <family val="2"/>
          </rPr>
          <t xml:space="preserve">Typically data will change 5-10% per week (or backup period).
</t>
        </r>
      </text>
    </comment>
    <comment ref="J13" authorId="1" shapeId="0" xr:uid="{00000000-0006-0000-0100-000006000000}">
      <text>
        <r>
          <rPr>
            <b/>
            <sz val="9"/>
            <color indexed="81"/>
            <rFont val="Tahoma"/>
            <family val="2"/>
          </rPr>
          <t>Encryption</t>
        </r>
        <r>
          <rPr>
            <sz val="9"/>
            <color indexed="81"/>
            <rFont val="Tahoma"/>
            <family val="2"/>
          </rPr>
          <t>: AES-256-bit encryption will be used for primary backup.</t>
        </r>
      </text>
    </comment>
    <comment ref="G34" authorId="0" shapeId="0" xr:uid="{00000000-0006-0000-0100-000007000000}">
      <text>
        <r>
          <rPr>
            <sz val="9"/>
            <color indexed="81"/>
            <rFont val="Tahoma"/>
            <family val="2"/>
          </rPr>
          <t>Oracle Real Application Clusters: http://bit.ly/1BP66Iv</t>
        </r>
      </text>
    </comment>
    <comment ref="H34" authorId="0" shapeId="0" xr:uid="{00000000-0006-0000-0100-000008000000}">
      <text>
        <r>
          <rPr>
            <sz val="9"/>
            <color indexed="81"/>
            <rFont val="Tahoma"/>
            <family val="2"/>
          </rPr>
          <t>Oracle Automatic Storage Management (ASM): http://bit.ly/1ErZEXK</t>
        </r>
      </text>
    </comment>
    <comment ref="C44" authorId="0" shapeId="0" xr:uid="{00000000-0006-0000-0100-000009000000}">
      <text>
        <r>
          <rPr>
            <sz val="9"/>
            <color indexed="81"/>
            <rFont val="Tahoma"/>
            <family val="2"/>
          </rPr>
          <t>All windows systems including Hyper-V hosts if applicable.</t>
        </r>
      </text>
    </comment>
    <comment ref="B59" authorId="0" shapeId="0" xr:uid="{00000000-0006-0000-0100-00000A000000}">
      <text>
        <r>
          <rPr>
            <sz val="9"/>
            <color indexed="81"/>
            <rFont val="Tahoma"/>
            <family val="2"/>
          </rPr>
          <t>Please group together hosts with similar hardware specifications.</t>
        </r>
      </text>
    </comment>
    <comment ref="H59" authorId="0" shapeId="0" xr:uid="{00000000-0006-0000-0100-00000B000000}">
      <text>
        <r>
          <rPr>
            <sz val="9"/>
            <color indexed="81"/>
            <rFont val="Tahoma"/>
            <family val="2"/>
          </rPr>
          <t>These would include VMware/Hyper-V/Citrix physical hypervisor servers. 
Please group together hosts with similar hardware specifications.</t>
        </r>
      </text>
    </comment>
    <comment ref="I59" authorId="0" shapeId="0" xr:uid="{00000000-0006-0000-0100-00000C000000}">
      <text>
        <r>
          <rPr>
            <sz val="9"/>
            <color indexed="81"/>
            <rFont val="Tahoma"/>
            <family val="2"/>
          </rPr>
          <t>Please list the total number of used sockets per host.  If you have a dual socket system with only 1 CPU, then only count the one used.</t>
        </r>
      </text>
    </comment>
    <comment ref="J59" authorId="0" shapeId="0" xr:uid="{00000000-0006-0000-0100-00000D000000}">
      <text>
        <r>
          <rPr>
            <sz val="9"/>
            <color indexed="81"/>
            <rFont val="Tahoma"/>
            <family val="2"/>
          </rPr>
          <t>Please include used VM space for thin provisioned disks or provisioned space for thick provisioned disks (agentless snapshots capture the entire provisioned size on thick and only what's used on thin) accuracy is therefore important.</t>
        </r>
      </text>
    </comment>
    <comment ref="F99" authorId="1" shapeId="0" xr:uid="{00000000-0006-0000-0100-00000E000000}">
      <text>
        <r>
          <rPr>
            <b/>
            <sz val="9"/>
            <color indexed="81"/>
            <rFont val="Tahoma"/>
            <family val="2"/>
          </rPr>
          <t>Sum of used capacity on physical Windows servers/desktops/notebooks to be included for Instant Recovery.</t>
        </r>
        <r>
          <rPr>
            <sz val="9"/>
            <color indexed="81"/>
            <rFont val="Tahoma"/>
            <family val="2"/>
          </rPr>
          <t xml:space="preserve">
Supported Operating Systems:
- Windows XP SP2 or later
- Windows 2003
- Windows 2003 R2
- Windows Vista
- Windows 2008 Server
- Windows 2008 Server R2
- Windows 7</t>
        </r>
      </text>
    </comment>
    <comment ref="F100" authorId="1" shapeId="0" xr:uid="{00000000-0006-0000-0100-00000F000000}">
      <text>
        <r>
          <rPr>
            <b/>
            <sz val="9"/>
            <color indexed="81"/>
            <rFont val="Tahoma"/>
            <family val="2"/>
          </rPr>
          <t>Processor threads to be allocated to each Windows Instant Recovery client is less than or equal to the maximum of the physical machine.</t>
        </r>
        <r>
          <rPr>
            <sz val="9"/>
            <color indexed="81"/>
            <rFont val="Tahoma"/>
            <family val="2"/>
          </rPr>
          <t xml:space="preserve">
</t>
        </r>
      </text>
    </comment>
    <comment ref="F101" authorId="1" shapeId="0" xr:uid="{00000000-0006-0000-0100-000010000000}">
      <text>
        <r>
          <rPr>
            <b/>
            <sz val="9"/>
            <color indexed="81"/>
            <rFont val="Tahoma"/>
            <family val="2"/>
          </rPr>
          <t>Memory to be allocated to each Windows Instant Recovery client is less than or equal to the maximum of the physical machine.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Yancy Lent</author>
    <author>Author</author>
  </authors>
  <commentList>
    <comment ref="J8" authorId="0" shapeId="0" xr:uid="{00000000-0006-0000-0200-000001000000}">
      <text>
        <r>
          <rPr>
            <b/>
            <sz val="9"/>
            <color indexed="81"/>
            <rFont val="Tahoma"/>
            <family val="2"/>
          </rPr>
          <t>Retention (Weeks):</t>
        </r>
        <r>
          <rPr>
            <sz val="9"/>
            <color indexed="81"/>
            <rFont val="Tahoma"/>
            <family val="2"/>
          </rPr>
          <t xml:space="preserve"> The number of weeks of backup (only backup, not archiving nor replication) retention.</t>
        </r>
      </text>
    </comment>
    <comment ref="J9" authorId="0" shapeId="0" xr:uid="{00000000-0006-0000-0200-000002000000}">
      <text>
        <r>
          <rPr>
            <b/>
            <sz val="9"/>
            <color indexed="81"/>
            <rFont val="Tahoma"/>
            <family val="2"/>
          </rPr>
          <t>Retention (Weeks):</t>
        </r>
        <r>
          <rPr>
            <sz val="9"/>
            <color indexed="81"/>
            <rFont val="Tahoma"/>
            <family val="2"/>
          </rPr>
          <t xml:space="preserve"> The number of weeks of backup (only backup, not archiving nor replication) retention.</t>
        </r>
      </text>
    </comment>
    <comment ref="J10" authorId="0" shapeId="0" xr:uid="{00000000-0006-0000-0200-000003000000}">
      <text>
        <r>
          <rPr>
            <b/>
            <sz val="9"/>
            <color indexed="81"/>
            <rFont val="Tahoma"/>
            <family val="2"/>
          </rPr>
          <t>The amount of time you need to keep copies of your backup.</t>
        </r>
      </text>
    </comment>
    <comment ref="J11" authorId="0" shapeId="0" xr:uid="{00000000-0006-0000-0200-000004000000}">
      <text>
        <r>
          <rPr>
            <b/>
            <sz val="9"/>
            <color indexed="81"/>
            <rFont val="Tahoma"/>
            <family val="2"/>
          </rPr>
          <t>Annual (%):</t>
        </r>
        <r>
          <rPr>
            <sz val="9"/>
            <color indexed="81"/>
            <rFont val="Tahoma"/>
            <family val="2"/>
          </rPr>
          <t xml:space="preserve"> How much is your data set growing year over year.</t>
        </r>
      </text>
    </comment>
    <comment ref="J12" authorId="1" shapeId="0" xr:uid="{00000000-0006-0000-0200-000005000000}">
      <text>
        <r>
          <rPr>
            <sz val="9"/>
            <color indexed="81"/>
            <rFont val="Tahoma"/>
            <family val="2"/>
          </rPr>
          <t xml:space="preserve">Typically data will change 5-10% per week (or backup period).
</t>
        </r>
      </text>
    </comment>
    <comment ref="J13" authorId="1" shapeId="0" xr:uid="{00000000-0006-0000-0200-000006000000}">
      <text>
        <r>
          <rPr>
            <b/>
            <sz val="9"/>
            <color indexed="81"/>
            <rFont val="Tahoma"/>
            <family val="2"/>
          </rPr>
          <t>Encryption</t>
        </r>
        <r>
          <rPr>
            <sz val="9"/>
            <color indexed="81"/>
            <rFont val="Tahoma"/>
            <family val="2"/>
          </rPr>
          <t>: AES-256-bit encryption will be used for primary backup.</t>
        </r>
      </text>
    </comment>
    <comment ref="G34" authorId="0" shapeId="0" xr:uid="{00000000-0006-0000-0200-000007000000}">
      <text>
        <r>
          <rPr>
            <sz val="9"/>
            <color indexed="81"/>
            <rFont val="Tahoma"/>
            <family val="2"/>
          </rPr>
          <t>Oracle Real Application Clusters: http://bit.ly/1BP66Iv</t>
        </r>
      </text>
    </comment>
    <comment ref="H34" authorId="0" shapeId="0" xr:uid="{00000000-0006-0000-0200-000008000000}">
      <text>
        <r>
          <rPr>
            <sz val="9"/>
            <color indexed="81"/>
            <rFont val="Tahoma"/>
            <family val="2"/>
          </rPr>
          <t>Oracle Automatic Storage Management (ASM): http://bit.ly/1ErZEXK</t>
        </r>
      </text>
    </comment>
    <comment ref="C44" authorId="0" shapeId="0" xr:uid="{00000000-0006-0000-0200-000009000000}">
      <text>
        <r>
          <rPr>
            <sz val="9"/>
            <color indexed="81"/>
            <rFont val="Tahoma"/>
            <family val="2"/>
          </rPr>
          <t>All windows systems including Hyper-V hosts if applicable.</t>
        </r>
      </text>
    </comment>
    <comment ref="B59" authorId="0" shapeId="0" xr:uid="{00000000-0006-0000-0200-00000A000000}">
      <text>
        <r>
          <rPr>
            <sz val="9"/>
            <color indexed="81"/>
            <rFont val="Tahoma"/>
            <family val="2"/>
          </rPr>
          <t>Please group together hosts with similar hardware specifications.</t>
        </r>
      </text>
    </comment>
    <comment ref="H59" authorId="0" shapeId="0" xr:uid="{00000000-0006-0000-0200-00000B000000}">
      <text>
        <r>
          <rPr>
            <sz val="9"/>
            <color indexed="81"/>
            <rFont val="Tahoma"/>
            <family val="2"/>
          </rPr>
          <t>These would include VMware/Hyper-V/Citrix physical hypervisor servers. 
Please group together hosts with similar hardware specifications.</t>
        </r>
      </text>
    </comment>
    <comment ref="I59" authorId="0" shapeId="0" xr:uid="{00000000-0006-0000-0200-00000C000000}">
      <text>
        <r>
          <rPr>
            <sz val="9"/>
            <color indexed="81"/>
            <rFont val="Tahoma"/>
            <family val="2"/>
          </rPr>
          <t>Please list the total number of used sockets per host.  If you have a dual socket system with only 1 CPU, then only count the one used.</t>
        </r>
      </text>
    </comment>
    <comment ref="J59" authorId="0" shapeId="0" xr:uid="{00000000-0006-0000-0200-00000D000000}">
      <text>
        <r>
          <rPr>
            <sz val="9"/>
            <color indexed="81"/>
            <rFont val="Tahoma"/>
            <family val="2"/>
          </rPr>
          <t>Please include used VM space for thin provisioned disks or provisioned space for thick provisioned disks (agentless snapshots capture the entire provisioned size on thick and only what's used on thin) accuracy is therefore important.</t>
        </r>
      </text>
    </comment>
    <comment ref="F99" authorId="1" shapeId="0" xr:uid="{00000000-0006-0000-0200-00000E000000}">
      <text>
        <r>
          <rPr>
            <b/>
            <sz val="9"/>
            <color indexed="81"/>
            <rFont val="Tahoma"/>
            <family val="2"/>
          </rPr>
          <t>Sum of used capacity on physical Windows servers/desktops/notebooks to be included for Instant Recovery.</t>
        </r>
        <r>
          <rPr>
            <sz val="9"/>
            <color indexed="81"/>
            <rFont val="Tahoma"/>
            <family val="2"/>
          </rPr>
          <t xml:space="preserve">
Supported Operating Systems:
- Windows XP SP2 or later
- Windows 2003
- Windows 2003 R2
- Windows Vista
- Windows 2008 Server
- Windows 2008 Server R2
- Windows 7</t>
        </r>
      </text>
    </comment>
    <comment ref="F100" authorId="1" shapeId="0" xr:uid="{00000000-0006-0000-0200-00000F000000}">
      <text>
        <r>
          <rPr>
            <b/>
            <sz val="9"/>
            <color indexed="81"/>
            <rFont val="Tahoma"/>
            <family val="2"/>
          </rPr>
          <t>Processor threads to be allocated to each Windows Instant Recovery client is less than or equal to the maximum of the physical machine.</t>
        </r>
        <r>
          <rPr>
            <sz val="9"/>
            <color indexed="81"/>
            <rFont val="Tahoma"/>
            <family val="2"/>
          </rPr>
          <t xml:space="preserve">
</t>
        </r>
      </text>
    </comment>
    <comment ref="F101" authorId="1" shapeId="0" xr:uid="{00000000-0006-0000-0200-000010000000}">
      <text>
        <r>
          <rPr>
            <b/>
            <sz val="9"/>
            <color indexed="81"/>
            <rFont val="Tahoma"/>
            <family val="2"/>
          </rPr>
          <t>Memory to be allocated to each Windows Instant Recovery client is less than or equal to the maximum of the physical machine.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Yancy Lent</author>
    <author>Author</author>
  </authors>
  <commentList>
    <comment ref="J8" authorId="0" shapeId="0" xr:uid="{00000000-0006-0000-0300-000001000000}">
      <text>
        <r>
          <rPr>
            <b/>
            <sz val="9"/>
            <color indexed="81"/>
            <rFont val="Tahoma"/>
            <family val="2"/>
          </rPr>
          <t>Retention (Weeks):</t>
        </r>
        <r>
          <rPr>
            <sz val="9"/>
            <color indexed="81"/>
            <rFont val="Tahoma"/>
            <family val="2"/>
          </rPr>
          <t xml:space="preserve"> The number of weeks of backup (only backup, not archiving nor replication) retention.</t>
        </r>
      </text>
    </comment>
    <comment ref="J9" authorId="0" shapeId="0" xr:uid="{00000000-0006-0000-0300-000002000000}">
      <text>
        <r>
          <rPr>
            <b/>
            <sz val="9"/>
            <color indexed="81"/>
            <rFont val="Tahoma"/>
            <family val="2"/>
          </rPr>
          <t>Retention (Weeks):</t>
        </r>
        <r>
          <rPr>
            <sz val="9"/>
            <color indexed="81"/>
            <rFont val="Tahoma"/>
            <family val="2"/>
          </rPr>
          <t xml:space="preserve"> The number of weeks of backup (only backup, not archiving nor replication) retention.</t>
        </r>
      </text>
    </comment>
    <comment ref="J10" authorId="0" shapeId="0" xr:uid="{00000000-0006-0000-0300-000003000000}">
      <text>
        <r>
          <rPr>
            <b/>
            <sz val="9"/>
            <color indexed="81"/>
            <rFont val="Tahoma"/>
            <family val="2"/>
          </rPr>
          <t>The amount of time you need to keep copies of your backup.</t>
        </r>
      </text>
    </comment>
    <comment ref="J11" authorId="0" shapeId="0" xr:uid="{00000000-0006-0000-0300-000004000000}">
      <text>
        <r>
          <rPr>
            <b/>
            <sz val="9"/>
            <color indexed="81"/>
            <rFont val="Tahoma"/>
            <family val="2"/>
          </rPr>
          <t>Annual (%):</t>
        </r>
        <r>
          <rPr>
            <sz val="9"/>
            <color indexed="81"/>
            <rFont val="Tahoma"/>
            <family val="2"/>
          </rPr>
          <t xml:space="preserve"> How much is your data set growing year over year.</t>
        </r>
      </text>
    </comment>
    <comment ref="J12" authorId="1" shapeId="0" xr:uid="{00000000-0006-0000-0300-000005000000}">
      <text>
        <r>
          <rPr>
            <sz val="9"/>
            <color indexed="81"/>
            <rFont val="Tahoma"/>
            <family val="2"/>
          </rPr>
          <t xml:space="preserve">Typically data will change 5-10% per week (or backup period).
</t>
        </r>
      </text>
    </comment>
    <comment ref="J13" authorId="1" shapeId="0" xr:uid="{00000000-0006-0000-0300-000006000000}">
      <text>
        <r>
          <rPr>
            <b/>
            <sz val="9"/>
            <color indexed="81"/>
            <rFont val="Tahoma"/>
            <family val="2"/>
          </rPr>
          <t>Encryption</t>
        </r>
        <r>
          <rPr>
            <sz val="9"/>
            <color indexed="81"/>
            <rFont val="Tahoma"/>
            <family val="2"/>
          </rPr>
          <t>: AES-256-bit encryption will be used for primary backup.</t>
        </r>
      </text>
    </comment>
    <comment ref="G34" authorId="0" shapeId="0" xr:uid="{00000000-0006-0000-0300-000007000000}">
      <text>
        <r>
          <rPr>
            <sz val="9"/>
            <color indexed="81"/>
            <rFont val="Tahoma"/>
            <family val="2"/>
          </rPr>
          <t>Oracle Real Application Clusters: http://bit.ly/1BP66Iv</t>
        </r>
      </text>
    </comment>
    <comment ref="H34" authorId="0" shapeId="0" xr:uid="{00000000-0006-0000-0300-000008000000}">
      <text>
        <r>
          <rPr>
            <sz val="9"/>
            <color indexed="81"/>
            <rFont val="Tahoma"/>
            <family val="2"/>
          </rPr>
          <t>Oracle Automatic Storage Management (ASM): http://bit.ly/1ErZEXK</t>
        </r>
      </text>
    </comment>
    <comment ref="C44" authorId="0" shapeId="0" xr:uid="{00000000-0006-0000-0300-000009000000}">
      <text>
        <r>
          <rPr>
            <sz val="9"/>
            <color indexed="81"/>
            <rFont val="Tahoma"/>
            <family val="2"/>
          </rPr>
          <t>All windows systems including Hyper-V hosts if applicable.</t>
        </r>
      </text>
    </comment>
    <comment ref="B59" authorId="0" shapeId="0" xr:uid="{00000000-0006-0000-0300-00000A000000}">
      <text>
        <r>
          <rPr>
            <sz val="9"/>
            <color indexed="81"/>
            <rFont val="Tahoma"/>
            <family val="2"/>
          </rPr>
          <t>Please group together hosts with similar hardware specifications.</t>
        </r>
      </text>
    </comment>
    <comment ref="H59" authorId="0" shapeId="0" xr:uid="{00000000-0006-0000-0300-00000B000000}">
      <text>
        <r>
          <rPr>
            <sz val="9"/>
            <color indexed="81"/>
            <rFont val="Tahoma"/>
            <family val="2"/>
          </rPr>
          <t>These would include VMware/Hyper-V/Citrix physical hypervisor servers. 
Please group together hosts with similar hardware specifications.</t>
        </r>
      </text>
    </comment>
    <comment ref="I59" authorId="0" shapeId="0" xr:uid="{00000000-0006-0000-0300-00000C000000}">
      <text>
        <r>
          <rPr>
            <sz val="9"/>
            <color indexed="81"/>
            <rFont val="Tahoma"/>
            <family val="2"/>
          </rPr>
          <t>Please list the total number of used sockets per host.  If you have a dual socket system with only 1 CPU, then only count the one used.</t>
        </r>
      </text>
    </comment>
    <comment ref="J59" authorId="0" shapeId="0" xr:uid="{00000000-0006-0000-0300-00000D000000}">
      <text>
        <r>
          <rPr>
            <sz val="9"/>
            <color indexed="81"/>
            <rFont val="Tahoma"/>
            <family val="2"/>
          </rPr>
          <t>Please include used VM space for thin provisioned disks or provisioned space for thick provisioned disks (agentless snapshots capture the entire provisioned size on thick and only what's used on thin) accuracy is therefore important.</t>
        </r>
      </text>
    </comment>
    <comment ref="F99" authorId="1" shapeId="0" xr:uid="{00000000-0006-0000-0300-00000E000000}">
      <text>
        <r>
          <rPr>
            <b/>
            <sz val="9"/>
            <color indexed="81"/>
            <rFont val="Tahoma"/>
            <family val="2"/>
          </rPr>
          <t>Sum of used capacity on physical Windows servers/desktops/notebooks to be included for Instant Recovery.</t>
        </r>
        <r>
          <rPr>
            <sz val="9"/>
            <color indexed="81"/>
            <rFont val="Tahoma"/>
            <family val="2"/>
          </rPr>
          <t xml:space="preserve">
Supported Operating Systems:
- Windows XP SP2 or later
- Windows 2003
- Windows 2003 R2
- Windows Vista
- Windows 2008 Server
- Windows 2008 Server R2
- Windows 7</t>
        </r>
      </text>
    </comment>
    <comment ref="F100" authorId="1" shapeId="0" xr:uid="{00000000-0006-0000-0300-00000F000000}">
      <text>
        <r>
          <rPr>
            <b/>
            <sz val="9"/>
            <color indexed="81"/>
            <rFont val="Tahoma"/>
            <family val="2"/>
          </rPr>
          <t>Processor threads to be allocated to each Windows Instant Recovery client is less than or equal to the maximum of the physical machine.</t>
        </r>
        <r>
          <rPr>
            <sz val="9"/>
            <color indexed="81"/>
            <rFont val="Tahoma"/>
            <family val="2"/>
          </rPr>
          <t xml:space="preserve">
</t>
        </r>
      </text>
    </comment>
    <comment ref="F101" authorId="1" shapeId="0" xr:uid="{00000000-0006-0000-0300-000010000000}">
      <text>
        <r>
          <rPr>
            <b/>
            <sz val="9"/>
            <color indexed="81"/>
            <rFont val="Tahoma"/>
            <family val="2"/>
          </rPr>
          <t>Memory to be allocated to each Windows Instant Recovery client is less than or equal to the maximum of the physical machine.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Yancy Lent</author>
    <author>Author</author>
  </authors>
  <commentList>
    <comment ref="J8" authorId="0" shapeId="0" xr:uid="{00000000-0006-0000-0400-000001000000}">
      <text>
        <r>
          <rPr>
            <b/>
            <sz val="9"/>
            <color indexed="81"/>
            <rFont val="Tahoma"/>
            <family val="2"/>
          </rPr>
          <t>Retention (Weeks):</t>
        </r>
        <r>
          <rPr>
            <sz val="9"/>
            <color indexed="81"/>
            <rFont val="Tahoma"/>
            <family val="2"/>
          </rPr>
          <t xml:space="preserve"> The number of weeks of backup (only backup, not archiving nor replication) retention.</t>
        </r>
      </text>
    </comment>
    <comment ref="J9" authorId="0" shapeId="0" xr:uid="{00000000-0006-0000-0400-000002000000}">
      <text>
        <r>
          <rPr>
            <b/>
            <sz val="9"/>
            <color indexed="81"/>
            <rFont val="Tahoma"/>
            <family val="2"/>
          </rPr>
          <t>Retention (Weeks):</t>
        </r>
        <r>
          <rPr>
            <sz val="9"/>
            <color indexed="81"/>
            <rFont val="Tahoma"/>
            <family val="2"/>
          </rPr>
          <t xml:space="preserve"> The number of weeks of backup (only backup, not archiving nor replication) retention.</t>
        </r>
      </text>
    </comment>
    <comment ref="J10" authorId="0" shapeId="0" xr:uid="{00000000-0006-0000-0400-000003000000}">
      <text>
        <r>
          <rPr>
            <b/>
            <sz val="9"/>
            <color indexed="81"/>
            <rFont val="Tahoma"/>
            <family val="2"/>
          </rPr>
          <t>The amount of time you need to keep copies of your backup.</t>
        </r>
      </text>
    </comment>
    <comment ref="J11" authorId="0" shapeId="0" xr:uid="{00000000-0006-0000-0400-000004000000}">
      <text>
        <r>
          <rPr>
            <b/>
            <sz val="9"/>
            <color indexed="81"/>
            <rFont val="Tahoma"/>
            <family val="2"/>
          </rPr>
          <t>Annual (%):</t>
        </r>
        <r>
          <rPr>
            <sz val="9"/>
            <color indexed="81"/>
            <rFont val="Tahoma"/>
            <family val="2"/>
          </rPr>
          <t xml:space="preserve"> How much is your data set growing year over year.</t>
        </r>
      </text>
    </comment>
    <comment ref="J12" authorId="1" shapeId="0" xr:uid="{00000000-0006-0000-0400-000005000000}">
      <text>
        <r>
          <rPr>
            <sz val="9"/>
            <color indexed="81"/>
            <rFont val="Tahoma"/>
            <family val="2"/>
          </rPr>
          <t xml:space="preserve">Typically data will change 5-10% per week (or backup period).
</t>
        </r>
      </text>
    </comment>
    <comment ref="J13" authorId="1" shapeId="0" xr:uid="{00000000-0006-0000-0400-000006000000}">
      <text>
        <r>
          <rPr>
            <b/>
            <sz val="9"/>
            <color indexed="81"/>
            <rFont val="Tahoma"/>
            <family val="2"/>
          </rPr>
          <t>Encryption</t>
        </r>
        <r>
          <rPr>
            <sz val="9"/>
            <color indexed="81"/>
            <rFont val="Tahoma"/>
            <family val="2"/>
          </rPr>
          <t>: AES-256-bit encryption will be used for primary backup.</t>
        </r>
      </text>
    </comment>
    <comment ref="G34" authorId="0" shapeId="0" xr:uid="{00000000-0006-0000-0400-000007000000}">
      <text>
        <r>
          <rPr>
            <sz val="9"/>
            <color indexed="81"/>
            <rFont val="Tahoma"/>
            <family val="2"/>
          </rPr>
          <t>Oracle Real Application Clusters: http://bit.ly/1BP66Iv</t>
        </r>
      </text>
    </comment>
    <comment ref="H34" authorId="0" shapeId="0" xr:uid="{00000000-0006-0000-0400-000008000000}">
      <text>
        <r>
          <rPr>
            <sz val="9"/>
            <color indexed="81"/>
            <rFont val="Tahoma"/>
            <family val="2"/>
          </rPr>
          <t>Oracle Automatic Storage Management (ASM): http://bit.ly/1ErZEXK</t>
        </r>
      </text>
    </comment>
    <comment ref="C44" authorId="0" shapeId="0" xr:uid="{00000000-0006-0000-0400-000009000000}">
      <text>
        <r>
          <rPr>
            <sz val="9"/>
            <color indexed="81"/>
            <rFont val="Tahoma"/>
            <family val="2"/>
          </rPr>
          <t>All windows systems including Hyper-V hosts if applicable.</t>
        </r>
      </text>
    </comment>
    <comment ref="B59" authorId="0" shapeId="0" xr:uid="{00000000-0006-0000-0400-00000A000000}">
      <text>
        <r>
          <rPr>
            <sz val="9"/>
            <color indexed="81"/>
            <rFont val="Tahoma"/>
            <family val="2"/>
          </rPr>
          <t>Please group together hosts with similar hardware specifications.</t>
        </r>
      </text>
    </comment>
    <comment ref="H59" authorId="0" shapeId="0" xr:uid="{00000000-0006-0000-0400-00000B000000}">
      <text>
        <r>
          <rPr>
            <sz val="9"/>
            <color indexed="81"/>
            <rFont val="Tahoma"/>
            <family val="2"/>
          </rPr>
          <t>These would include VMware/Hyper-V/Citrix physical hypervisor servers. 
Please group together hosts with similar hardware specifications.</t>
        </r>
      </text>
    </comment>
    <comment ref="I59" authorId="0" shapeId="0" xr:uid="{00000000-0006-0000-0400-00000C000000}">
      <text>
        <r>
          <rPr>
            <sz val="9"/>
            <color indexed="81"/>
            <rFont val="Tahoma"/>
            <family val="2"/>
          </rPr>
          <t>Please list the total number of used sockets per host.  If you have a dual socket system with only 1 CPU, then only count the one used.</t>
        </r>
      </text>
    </comment>
    <comment ref="J59" authorId="0" shapeId="0" xr:uid="{00000000-0006-0000-0400-00000D000000}">
      <text>
        <r>
          <rPr>
            <sz val="9"/>
            <color indexed="81"/>
            <rFont val="Tahoma"/>
            <family val="2"/>
          </rPr>
          <t>Please include used VM space for thin provisioned disks or provisioned space for thick provisioned disks (agentless snapshots capture the entire provisioned size on thick and only what's used on thin) accuracy is therefore important.</t>
        </r>
      </text>
    </comment>
    <comment ref="F99" authorId="1" shapeId="0" xr:uid="{00000000-0006-0000-0400-00000E000000}">
      <text>
        <r>
          <rPr>
            <b/>
            <sz val="9"/>
            <color indexed="81"/>
            <rFont val="Tahoma"/>
            <family val="2"/>
          </rPr>
          <t>Sum of used capacity on physical Windows servers/desktops/notebooks to be included for Instant Recovery.</t>
        </r>
        <r>
          <rPr>
            <sz val="9"/>
            <color indexed="81"/>
            <rFont val="Tahoma"/>
            <family val="2"/>
          </rPr>
          <t xml:space="preserve">
Supported Operating Systems:
- Windows XP SP2 or later
- Windows 2003
- Windows 2003 R2
- Windows Vista
- Windows 2008 Server
- Windows 2008 Server R2
- Windows 7</t>
        </r>
      </text>
    </comment>
    <comment ref="F100" authorId="1" shapeId="0" xr:uid="{00000000-0006-0000-0400-00000F000000}">
      <text>
        <r>
          <rPr>
            <b/>
            <sz val="9"/>
            <color indexed="81"/>
            <rFont val="Tahoma"/>
            <family val="2"/>
          </rPr>
          <t>Processor threads to be allocated to each Windows Instant Recovery client is less than or equal to the maximum of the physical machine.</t>
        </r>
        <r>
          <rPr>
            <sz val="9"/>
            <color indexed="81"/>
            <rFont val="Tahoma"/>
            <family val="2"/>
          </rPr>
          <t xml:space="preserve">
</t>
        </r>
      </text>
    </comment>
    <comment ref="F101" authorId="1" shapeId="0" xr:uid="{00000000-0006-0000-0400-000010000000}">
      <text>
        <r>
          <rPr>
            <b/>
            <sz val="9"/>
            <color indexed="81"/>
            <rFont val="Tahoma"/>
            <family val="2"/>
          </rPr>
          <t>Memory to be allocated to each Windows Instant Recovery client is less than or equal to the maximum of the physical machine.</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Yancy Lent</author>
    <author>Author</author>
  </authors>
  <commentList>
    <comment ref="J8" authorId="0" shapeId="0" xr:uid="{00000000-0006-0000-0500-000001000000}">
      <text>
        <r>
          <rPr>
            <b/>
            <sz val="9"/>
            <color indexed="81"/>
            <rFont val="Tahoma"/>
            <family val="2"/>
          </rPr>
          <t>Retention (Weeks):</t>
        </r>
        <r>
          <rPr>
            <sz val="9"/>
            <color indexed="81"/>
            <rFont val="Tahoma"/>
            <family val="2"/>
          </rPr>
          <t xml:space="preserve"> The number of weeks of backup (only backup, not archiving nor replication) retention.</t>
        </r>
      </text>
    </comment>
    <comment ref="J9" authorId="0" shapeId="0" xr:uid="{00000000-0006-0000-0500-000002000000}">
      <text>
        <r>
          <rPr>
            <b/>
            <sz val="9"/>
            <color indexed="81"/>
            <rFont val="Tahoma"/>
            <family val="2"/>
          </rPr>
          <t>Retention (Weeks):</t>
        </r>
        <r>
          <rPr>
            <sz val="9"/>
            <color indexed="81"/>
            <rFont val="Tahoma"/>
            <family val="2"/>
          </rPr>
          <t xml:space="preserve"> The number of weeks of backup (only backup, not archiving nor replication) retention.</t>
        </r>
      </text>
    </comment>
    <comment ref="J10" authorId="0" shapeId="0" xr:uid="{00000000-0006-0000-0500-000003000000}">
      <text>
        <r>
          <rPr>
            <b/>
            <sz val="9"/>
            <color indexed="81"/>
            <rFont val="Tahoma"/>
            <family val="2"/>
          </rPr>
          <t>The amount of time you need to keep copies of your backup.</t>
        </r>
      </text>
    </comment>
    <comment ref="J11" authorId="0" shapeId="0" xr:uid="{00000000-0006-0000-0500-000004000000}">
      <text>
        <r>
          <rPr>
            <b/>
            <sz val="9"/>
            <color indexed="81"/>
            <rFont val="Tahoma"/>
            <family val="2"/>
          </rPr>
          <t>Annual (%):</t>
        </r>
        <r>
          <rPr>
            <sz val="9"/>
            <color indexed="81"/>
            <rFont val="Tahoma"/>
            <family val="2"/>
          </rPr>
          <t xml:space="preserve"> How much is your data set growing year over year.</t>
        </r>
      </text>
    </comment>
    <comment ref="J12" authorId="1" shapeId="0" xr:uid="{00000000-0006-0000-0500-000005000000}">
      <text>
        <r>
          <rPr>
            <sz val="9"/>
            <color indexed="81"/>
            <rFont val="Tahoma"/>
            <family val="2"/>
          </rPr>
          <t xml:space="preserve">Typically data will change 5-10% per week (or backup period).
</t>
        </r>
      </text>
    </comment>
    <comment ref="J13" authorId="1" shapeId="0" xr:uid="{00000000-0006-0000-0500-000006000000}">
      <text>
        <r>
          <rPr>
            <b/>
            <sz val="9"/>
            <color indexed="81"/>
            <rFont val="Tahoma"/>
            <family val="2"/>
          </rPr>
          <t>Encryption</t>
        </r>
        <r>
          <rPr>
            <sz val="9"/>
            <color indexed="81"/>
            <rFont val="Tahoma"/>
            <family val="2"/>
          </rPr>
          <t>: AES-256-bit encryption will be used for primary backup.</t>
        </r>
      </text>
    </comment>
    <comment ref="G34" authorId="0" shapeId="0" xr:uid="{00000000-0006-0000-0500-000007000000}">
      <text>
        <r>
          <rPr>
            <sz val="9"/>
            <color indexed="81"/>
            <rFont val="Tahoma"/>
            <family val="2"/>
          </rPr>
          <t>Oracle Real Application Clusters: http://bit.ly/1BP66Iv</t>
        </r>
      </text>
    </comment>
    <comment ref="H34" authorId="0" shapeId="0" xr:uid="{00000000-0006-0000-0500-000008000000}">
      <text>
        <r>
          <rPr>
            <sz val="9"/>
            <color indexed="81"/>
            <rFont val="Tahoma"/>
            <family val="2"/>
          </rPr>
          <t>Oracle Automatic Storage Management (ASM): http://bit.ly/1ErZEXK</t>
        </r>
      </text>
    </comment>
    <comment ref="C44" authorId="0" shapeId="0" xr:uid="{00000000-0006-0000-0500-000009000000}">
      <text>
        <r>
          <rPr>
            <sz val="9"/>
            <color indexed="81"/>
            <rFont val="Tahoma"/>
            <family val="2"/>
          </rPr>
          <t>All windows systems including Hyper-V hosts if applicable.</t>
        </r>
      </text>
    </comment>
    <comment ref="B59" authorId="0" shapeId="0" xr:uid="{00000000-0006-0000-0500-00000A000000}">
      <text>
        <r>
          <rPr>
            <sz val="9"/>
            <color indexed="81"/>
            <rFont val="Tahoma"/>
            <family val="2"/>
          </rPr>
          <t>Please group together hosts with similar hardware specifications.</t>
        </r>
      </text>
    </comment>
    <comment ref="H59" authorId="0" shapeId="0" xr:uid="{00000000-0006-0000-0500-00000B000000}">
      <text>
        <r>
          <rPr>
            <sz val="9"/>
            <color indexed="81"/>
            <rFont val="Tahoma"/>
            <family val="2"/>
          </rPr>
          <t>These would include VMware/Hyper-V/Citrix physical hypervisor servers. 
Please group together hosts with similar hardware specifications.</t>
        </r>
      </text>
    </comment>
    <comment ref="I59" authorId="0" shapeId="0" xr:uid="{00000000-0006-0000-0500-00000C000000}">
      <text>
        <r>
          <rPr>
            <sz val="9"/>
            <color indexed="81"/>
            <rFont val="Tahoma"/>
            <family val="2"/>
          </rPr>
          <t>Please list the total number of used sockets per host.  If you have a dual socket system with only 1 CPU, then only count the one used.</t>
        </r>
      </text>
    </comment>
    <comment ref="J59" authorId="0" shapeId="0" xr:uid="{00000000-0006-0000-0500-00000D000000}">
      <text>
        <r>
          <rPr>
            <sz val="9"/>
            <color indexed="81"/>
            <rFont val="Tahoma"/>
            <family val="2"/>
          </rPr>
          <t>Please include used VM space for thin provisioned disks or provisioned space for thick provisioned disks (agentless snapshots capture the entire provisioned size on thick and only what's used on thin) accuracy is therefore important.</t>
        </r>
      </text>
    </comment>
    <comment ref="F99" authorId="1" shapeId="0" xr:uid="{00000000-0006-0000-0500-00000E000000}">
      <text>
        <r>
          <rPr>
            <b/>
            <sz val="9"/>
            <color indexed="81"/>
            <rFont val="Tahoma"/>
            <family val="2"/>
          </rPr>
          <t>Sum of used capacity on physical Windows servers/desktops/notebooks to be included for Instant Recovery.</t>
        </r>
        <r>
          <rPr>
            <sz val="9"/>
            <color indexed="81"/>
            <rFont val="Tahoma"/>
            <family val="2"/>
          </rPr>
          <t xml:space="preserve">
Supported Operating Systems:
- Windows XP SP2 or later
- Windows 2003
- Windows 2003 R2
- Windows Vista
- Windows 2008 Server
- Windows 2008 Server R2
- Windows 7</t>
        </r>
      </text>
    </comment>
    <comment ref="F100" authorId="1" shapeId="0" xr:uid="{00000000-0006-0000-0500-00000F000000}">
      <text>
        <r>
          <rPr>
            <b/>
            <sz val="9"/>
            <color indexed="81"/>
            <rFont val="Tahoma"/>
            <family val="2"/>
          </rPr>
          <t>Processor threads to be allocated to each Windows Instant Recovery client is less than or equal to the maximum of the physical machine.</t>
        </r>
        <r>
          <rPr>
            <sz val="9"/>
            <color indexed="81"/>
            <rFont val="Tahoma"/>
            <family val="2"/>
          </rPr>
          <t xml:space="preserve">
</t>
        </r>
      </text>
    </comment>
    <comment ref="F101" authorId="1" shapeId="0" xr:uid="{00000000-0006-0000-0500-000010000000}">
      <text>
        <r>
          <rPr>
            <b/>
            <sz val="9"/>
            <color indexed="81"/>
            <rFont val="Tahoma"/>
            <family val="2"/>
          </rPr>
          <t>Memory to be allocated to each Windows Instant Recovery client is less than or equal to the maximum of the physical machine.</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Yancy Lent</author>
    <author>Author</author>
  </authors>
  <commentList>
    <comment ref="J8" authorId="0" shapeId="0" xr:uid="{00000000-0006-0000-0600-000001000000}">
      <text>
        <r>
          <rPr>
            <b/>
            <sz val="9"/>
            <color indexed="81"/>
            <rFont val="Tahoma"/>
            <family val="2"/>
          </rPr>
          <t>Retention (Weeks):</t>
        </r>
        <r>
          <rPr>
            <sz val="9"/>
            <color indexed="81"/>
            <rFont val="Tahoma"/>
            <family val="2"/>
          </rPr>
          <t xml:space="preserve"> The number of weeks of backup (only backup, not archiving nor replication) retention.</t>
        </r>
      </text>
    </comment>
    <comment ref="J9" authorId="0" shapeId="0" xr:uid="{00000000-0006-0000-0600-000002000000}">
      <text>
        <r>
          <rPr>
            <b/>
            <sz val="9"/>
            <color indexed="81"/>
            <rFont val="Tahoma"/>
            <family val="2"/>
          </rPr>
          <t>Retention (Weeks):</t>
        </r>
        <r>
          <rPr>
            <sz val="9"/>
            <color indexed="81"/>
            <rFont val="Tahoma"/>
            <family val="2"/>
          </rPr>
          <t xml:space="preserve"> The number of weeks of backup (only backup, not archiving nor replication) retention.</t>
        </r>
      </text>
    </comment>
    <comment ref="J10" authorId="0" shapeId="0" xr:uid="{00000000-0006-0000-0600-000003000000}">
      <text>
        <r>
          <rPr>
            <b/>
            <sz val="9"/>
            <color indexed="81"/>
            <rFont val="Tahoma"/>
            <family val="2"/>
          </rPr>
          <t>The amount of time you need to keep copies of your backup.</t>
        </r>
      </text>
    </comment>
    <comment ref="J11" authorId="0" shapeId="0" xr:uid="{00000000-0006-0000-0600-000004000000}">
      <text>
        <r>
          <rPr>
            <b/>
            <sz val="9"/>
            <color indexed="81"/>
            <rFont val="Tahoma"/>
            <family val="2"/>
          </rPr>
          <t>Annual (%):</t>
        </r>
        <r>
          <rPr>
            <sz val="9"/>
            <color indexed="81"/>
            <rFont val="Tahoma"/>
            <family val="2"/>
          </rPr>
          <t xml:space="preserve"> How much is your data set growing year over year.</t>
        </r>
      </text>
    </comment>
    <comment ref="J12" authorId="1" shapeId="0" xr:uid="{00000000-0006-0000-0600-000005000000}">
      <text>
        <r>
          <rPr>
            <sz val="9"/>
            <color indexed="81"/>
            <rFont val="Tahoma"/>
            <family val="2"/>
          </rPr>
          <t xml:space="preserve">Typically data will change 5-10% per week (or backup period).
</t>
        </r>
      </text>
    </comment>
    <comment ref="J13" authorId="1" shapeId="0" xr:uid="{00000000-0006-0000-0600-000006000000}">
      <text>
        <r>
          <rPr>
            <b/>
            <sz val="9"/>
            <color indexed="81"/>
            <rFont val="Tahoma"/>
            <family val="2"/>
          </rPr>
          <t>Encryption</t>
        </r>
        <r>
          <rPr>
            <sz val="9"/>
            <color indexed="81"/>
            <rFont val="Tahoma"/>
            <family val="2"/>
          </rPr>
          <t>: AES-256-bit encryption will be used for primary backup.</t>
        </r>
      </text>
    </comment>
    <comment ref="G34" authorId="0" shapeId="0" xr:uid="{00000000-0006-0000-0600-000007000000}">
      <text>
        <r>
          <rPr>
            <sz val="9"/>
            <color indexed="81"/>
            <rFont val="Tahoma"/>
            <family val="2"/>
          </rPr>
          <t>Oracle Real Application Clusters: http://bit.ly/1BP66Iv</t>
        </r>
      </text>
    </comment>
    <comment ref="H34" authorId="0" shapeId="0" xr:uid="{00000000-0006-0000-0600-000008000000}">
      <text>
        <r>
          <rPr>
            <sz val="9"/>
            <color indexed="81"/>
            <rFont val="Tahoma"/>
            <family val="2"/>
          </rPr>
          <t>Oracle Automatic Storage Management (ASM): http://bit.ly/1ErZEXK</t>
        </r>
      </text>
    </comment>
    <comment ref="C44" authorId="0" shapeId="0" xr:uid="{00000000-0006-0000-0600-000009000000}">
      <text>
        <r>
          <rPr>
            <sz val="9"/>
            <color indexed="81"/>
            <rFont val="Tahoma"/>
            <family val="2"/>
          </rPr>
          <t>All windows systems including Hyper-V hosts if applicable.</t>
        </r>
      </text>
    </comment>
    <comment ref="B59" authorId="0" shapeId="0" xr:uid="{00000000-0006-0000-0600-00000A000000}">
      <text>
        <r>
          <rPr>
            <sz val="9"/>
            <color indexed="81"/>
            <rFont val="Tahoma"/>
            <family val="2"/>
          </rPr>
          <t>Please group together hosts with similar hardware specifications.</t>
        </r>
      </text>
    </comment>
    <comment ref="H59" authorId="0" shapeId="0" xr:uid="{00000000-0006-0000-0600-00000B000000}">
      <text>
        <r>
          <rPr>
            <sz val="9"/>
            <color indexed="81"/>
            <rFont val="Tahoma"/>
            <family val="2"/>
          </rPr>
          <t>These would include VMware/Hyper-V/Citrix physical hypervisor servers. 
Please group together hosts with similar hardware specifications.</t>
        </r>
      </text>
    </comment>
    <comment ref="I59" authorId="0" shapeId="0" xr:uid="{00000000-0006-0000-0600-00000C000000}">
      <text>
        <r>
          <rPr>
            <sz val="9"/>
            <color indexed="81"/>
            <rFont val="Tahoma"/>
            <family val="2"/>
          </rPr>
          <t>Please list the total number of used sockets per host.  If you have a dual socket system with only 1 CPU, then only count the one used.</t>
        </r>
      </text>
    </comment>
    <comment ref="J59" authorId="0" shapeId="0" xr:uid="{00000000-0006-0000-0600-00000D000000}">
      <text>
        <r>
          <rPr>
            <sz val="9"/>
            <color indexed="81"/>
            <rFont val="Tahoma"/>
            <family val="2"/>
          </rPr>
          <t>Please include used VM space for thin provisioned disks or provisioned space for thick provisioned disks (agentless snapshots capture the entire provisioned size on thick and only what's used on thin) accuracy is therefore important.</t>
        </r>
      </text>
    </comment>
    <comment ref="F99" authorId="1" shapeId="0" xr:uid="{00000000-0006-0000-0600-00000E000000}">
      <text>
        <r>
          <rPr>
            <b/>
            <sz val="9"/>
            <color indexed="81"/>
            <rFont val="Tahoma"/>
            <family val="2"/>
          </rPr>
          <t>Sum of used capacity on physical Windows servers/desktops/notebooks to be included for Instant Recovery.</t>
        </r>
        <r>
          <rPr>
            <sz val="9"/>
            <color indexed="81"/>
            <rFont val="Tahoma"/>
            <family val="2"/>
          </rPr>
          <t xml:space="preserve">
Supported Operating Systems:
- Windows XP SP2 or later
- Windows 2003
- Windows 2003 R2
- Windows Vista
- Windows 2008 Server
- Windows 2008 Server R2
- Windows 7</t>
        </r>
      </text>
    </comment>
    <comment ref="F100" authorId="1" shapeId="0" xr:uid="{00000000-0006-0000-0600-00000F000000}">
      <text>
        <r>
          <rPr>
            <b/>
            <sz val="9"/>
            <color indexed="81"/>
            <rFont val="Tahoma"/>
            <family val="2"/>
          </rPr>
          <t>Processor threads to be allocated to each Windows Instant Recovery client is less than or equal to the maximum of the physical machine.</t>
        </r>
        <r>
          <rPr>
            <sz val="9"/>
            <color indexed="81"/>
            <rFont val="Tahoma"/>
            <family val="2"/>
          </rPr>
          <t xml:space="preserve">
</t>
        </r>
      </text>
    </comment>
    <comment ref="F101" authorId="1" shapeId="0" xr:uid="{00000000-0006-0000-0600-000010000000}">
      <text>
        <r>
          <rPr>
            <b/>
            <sz val="9"/>
            <color indexed="81"/>
            <rFont val="Tahoma"/>
            <family val="2"/>
          </rPr>
          <t>Memory to be allocated to each Windows Instant Recovery client is less than or equal to the maximum of the physical machine.</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Yancy Lent</author>
    <author>Author</author>
  </authors>
  <commentList>
    <comment ref="J8" authorId="0" shapeId="0" xr:uid="{00000000-0006-0000-0700-000001000000}">
      <text>
        <r>
          <rPr>
            <b/>
            <sz val="9"/>
            <color indexed="81"/>
            <rFont val="Tahoma"/>
            <family val="2"/>
          </rPr>
          <t>Retention (Weeks):</t>
        </r>
        <r>
          <rPr>
            <sz val="9"/>
            <color indexed="81"/>
            <rFont val="Tahoma"/>
            <family val="2"/>
          </rPr>
          <t xml:space="preserve"> The number of weeks of backup (only backup, not archiving nor replication) retention.</t>
        </r>
      </text>
    </comment>
    <comment ref="J9" authorId="0" shapeId="0" xr:uid="{00000000-0006-0000-0700-000002000000}">
      <text>
        <r>
          <rPr>
            <b/>
            <sz val="9"/>
            <color indexed="81"/>
            <rFont val="Tahoma"/>
            <family val="2"/>
          </rPr>
          <t>Retention (Weeks):</t>
        </r>
        <r>
          <rPr>
            <sz val="9"/>
            <color indexed="81"/>
            <rFont val="Tahoma"/>
            <family val="2"/>
          </rPr>
          <t xml:space="preserve"> The number of weeks of backup (only backup, not archiving nor replication) retention.</t>
        </r>
      </text>
    </comment>
    <comment ref="J10" authorId="0" shapeId="0" xr:uid="{00000000-0006-0000-0700-000003000000}">
      <text>
        <r>
          <rPr>
            <b/>
            <sz val="9"/>
            <color indexed="81"/>
            <rFont val="Tahoma"/>
            <family val="2"/>
          </rPr>
          <t>The amount of time you need to keep copies of your backup.</t>
        </r>
      </text>
    </comment>
    <comment ref="J11" authorId="0" shapeId="0" xr:uid="{00000000-0006-0000-0700-000004000000}">
      <text>
        <r>
          <rPr>
            <b/>
            <sz val="9"/>
            <color indexed="81"/>
            <rFont val="Tahoma"/>
            <family val="2"/>
          </rPr>
          <t>Annual (%):</t>
        </r>
        <r>
          <rPr>
            <sz val="9"/>
            <color indexed="81"/>
            <rFont val="Tahoma"/>
            <family val="2"/>
          </rPr>
          <t xml:space="preserve"> How much is your data set growing year over year.</t>
        </r>
      </text>
    </comment>
    <comment ref="J12" authorId="1" shapeId="0" xr:uid="{00000000-0006-0000-0700-000005000000}">
      <text>
        <r>
          <rPr>
            <sz val="9"/>
            <color indexed="81"/>
            <rFont val="Tahoma"/>
            <family val="2"/>
          </rPr>
          <t xml:space="preserve">Typically data will change 5-10% per week (or backup period).
</t>
        </r>
      </text>
    </comment>
    <comment ref="J13" authorId="1" shapeId="0" xr:uid="{00000000-0006-0000-0700-000006000000}">
      <text>
        <r>
          <rPr>
            <b/>
            <sz val="9"/>
            <color indexed="81"/>
            <rFont val="Tahoma"/>
            <family val="2"/>
          </rPr>
          <t>Encryption</t>
        </r>
        <r>
          <rPr>
            <sz val="9"/>
            <color indexed="81"/>
            <rFont val="Tahoma"/>
            <family val="2"/>
          </rPr>
          <t>: AES-256-bit encryption will be used for primary backup.</t>
        </r>
      </text>
    </comment>
    <comment ref="G34" authorId="0" shapeId="0" xr:uid="{00000000-0006-0000-0700-000007000000}">
      <text>
        <r>
          <rPr>
            <sz val="9"/>
            <color indexed="81"/>
            <rFont val="Tahoma"/>
            <family val="2"/>
          </rPr>
          <t>Oracle Real Application Clusters: http://bit.ly/1BP66Iv</t>
        </r>
      </text>
    </comment>
    <comment ref="H34" authorId="0" shapeId="0" xr:uid="{00000000-0006-0000-0700-000008000000}">
      <text>
        <r>
          <rPr>
            <sz val="9"/>
            <color indexed="81"/>
            <rFont val="Tahoma"/>
            <family val="2"/>
          </rPr>
          <t>Oracle Automatic Storage Management (ASM): http://bit.ly/1ErZEXK</t>
        </r>
      </text>
    </comment>
    <comment ref="C44" authorId="0" shapeId="0" xr:uid="{00000000-0006-0000-0700-000009000000}">
      <text>
        <r>
          <rPr>
            <sz val="9"/>
            <color indexed="81"/>
            <rFont val="Tahoma"/>
            <family val="2"/>
          </rPr>
          <t>All windows systems including Hyper-V hosts if applicable.</t>
        </r>
      </text>
    </comment>
    <comment ref="B59" authorId="0" shapeId="0" xr:uid="{00000000-0006-0000-0700-00000A000000}">
      <text>
        <r>
          <rPr>
            <sz val="9"/>
            <color indexed="81"/>
            <rFont val="Tahoma"/>
            <family val="2"/>
          </rPr>
          <t>Please group together hosts with similar hardware specifications.</t>
        </r>
      </text>
    </comment>
    <comment ref="H59" authorId="0" shapeId="0" xr:uid="{00000000-0006-0000-0700-00000B000000}">
      <text>
        <r>
          <rPr>
            <sz val="9"/>
            <color indexed="81"/>
            <rFont val="Tahoma"/>
            <family val="2"/>
          </rPr>
          <t>These would include VMware/Hyper-V/Citrix physical hypervisor servers. 
Please group together hosts with similar hardware specifications.</t>
        </r>
      </text>
    </comment>
    <comment ref="I59" authorId="0" shapeId="0" xr:uid="{00000000-0006-0000-0700-00000C000000}">
      <text>
        <r>
          <rPr>
            <sz val="9"/>
            <color indexed="81"/>
            <rFont val="Tahoma"/>
            <family val="2"/>
          </rPr>
          <t>Please list the total number of used sockets per host.  If you have a dual socket system with only 1 CPU, then only count the one used.</t>
        </r>
      </text>
    </comment>
    <comment ref="J59" authorId="0" shapeId="0" xr:uid="{00000000-0006-0000-0700-00000D000000}">
      <text>
        <r>
          <rPr>
            <sz val="9"/>
            <color indexed="81"/>
            <rFont val="Tahoma"/>
            <family val="2"/>
          </rPr>
          <t>Please include used VM space for thin provisioned disks or provisioned space for thick provisioned disks (agentless snapshots capture the entire provisioned size on thick and only what's used on thin) accuracy is therefore important.</t>
        </r>
      </text>
    </comment>
    <comment ref="F99" authorId="1" shapeId="0" xr:uid="{00000000-0006-0000-0700-00000E000000}">
      <text>
        <r>
          <rPr>
            <b/>
            <sz val="9"/>
            <color indexed="81"/>
            <rFont val="Tahoma"/>
            <family val="2"/>
          </rPr>
          <t>Sum of used capacity on physical Windows servers/desktops/notebooks to be included for Instant Recovery.</t>
        </r>
        <r>
          <rPr>
            <sz val="9"/>
            <color indexed="81"/>
            <rFont val="Tahoma"/>
            <family val="2"/>
          </rPr>
          <t xml:space="preserve">
Supported Operating Systems:
- Windows XP SP2 or later
- Windows 2003
- Windows 2003 R2
- Windows Vista
- Windows 2008 Server
- Windows 2008 Server R2
- Windows 7</t>
        </r>
      </text>
    </comment>
    <comment ref="F100" authorId="1" shapeId="0" xr:uid="{00000000-0006-0000-0700-00000F000000}">
      <text>
        <r>
          <rPr>
            <b/>
            <sz val="9"/>
            <color indexed="81"/>
            <rFont val="Tahoma"/>
            <family val="2"/>
          </rPr>
          <t>Processor threads to be allocated to each Windows Instant Recovery client is less than or equal to the maximum of the physical machine.</t>
        </r>
        <r>
          <rPr>
            <sz val="9"/>
            <color indexed="81"/>
            <rFont val="Tahoma"/>
            <family val="2"/>
          </rPr>
          <t xml:space="preserve">
</t>
        </r>
      </text>
    </comment>
    <comment ref="F101" authorId="1" shapeId="0" xr:uid="{00000000-0006-0000-0700-000010000000}">
      <text>
        <r>
          <rPr>
            <b/>
            <sz val="9"/>
            <color indexed="81"/>
            <rFont val="Tahoma"/>
            <family val="2"/>
          </rPr>
          <t>Memory to be allocated to each Windows Instant Recovery client is less than or equal to the maximum of the physical machine.</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Yancy Lent</author>
    <author>Author</author>
  </authors>
  <commentList>
    <comment ref="J8" authorId="0" shapeId="0" xr:uid="{00000000-0006-0000-0800-000001000000}">
      <text>
        <r>
          <rPr>
            <b/>
            <sz val="9"/>
            <color indexed="81"/>
            <rFont val="Tahoma"/>
            <family val="2"/>
          </rPr>
          <t>Retention (Weeks):</t>
        </r>
        <r>
          <rPr>
            <sz val="9"/>
            <color indexed="81"/>
            <rFont val="Tahoma"/>
            <family val="2"/>
          </rPr>
          <t xml:space="preserve"> The number of weeks of backup (only backup, not archiving nor replication) retention.</t>
        </r>
      </text>
    </comment>
    <comment ref="J9" authorId="0" shapeId="0" xr:uid="{00000000-0006-0000-0800-000002000000}">
      <text>
        <r>
          <rPr>
            <b/>
            <sz val="9"/>
            <color indexed="81"/>
            <rFont val="Tahoma"/>
            <family val="2"/>
          </rPr>
          <t>Retention (Weeks):</t>
        </r>
        <r>
          <rPr>
            <sz val="9"/>
            <color indexed="81"/>
            <rFont val="Tahoma"/>
            <family val="2"/>
          </rPr>
          <t xml:space="preserve"> The number of weeks of backup (only backup, not archiving nor replication) retention.</t>
        </r>
      </text>
    </comment>
    <comment ref="J10" authorId="0" shapeId="0" xr:uid="{00000000-0006-0000-0800-000003000000}">
      <text>
        <r>
          <rPr>
            <b/>
            <sz val="9"/>
            <color indexed="81"/>
            <rFont val="Tahoma"/>
            <family val="2"/>
          </rPr>
          <t>The amount of time you need to keep copies of your backup.</t>
        </r>
      </text>
    </comment>
    <comment ref="J11" authorId="0" shapeId="0" xr:uid="{00000000-0006-0000-0800-000004000000}">
      <text>
        <r>
          <rPr>
            <b/>
            <sz val="9"/>
            <color indexed="81"/>
            <rFont val="Tahoma"/>
            <family val="2"/>
          </rPr>
          <t>Annual (%):</t>
        </r>
        <r>
          <rPr>
            <sz val="9"/>
            <color indexed="81"/>
            <rFont val="Tahoma"/>
            <family val="2"/>
          </rPr>
          <t xml:space="preserve"> How much is your data set growing year over year.</t>
        </r>
      </text>
    </comment>
    <comment ref="J12" authorId="1" shapeId="0" xr:uid="{00000000-0006-0000-0800-000005000000}">
      <text>
        <r>
          <rPr>
            <sz val="9"/>
            <color indexed="81"/>
            <rFont val="Tahoma"/>
            <family val="2"/>
          </rPr>
          <t xml:space="preserve">Typically data will change 5-10% per week (or backup period).
</t>
        </r>
      </text>
    </comment>
    <comment ref="J13" authorId="1" shapeId="0" xr:uid="{00000000-0006-0000-0800-000006000000}">
      <text>
        <r>
          <rPr>
            <b/>
            <sz val="9"/>
            <color indexed="81"/>
            <rFont val="Tahoma"/>
            <family val="2"/>
          </rPr>
          <t>Encryption</t>
        </r>
        <r>
          <rPr>
            <sz val="9"/>
            <color indexed="81"/>
            <rFont val="Tahoma"/>
            <family val="2"/>
          </rPr>
          <t>: AES-256-bit encryption will be used for primary backup.</t>
        </r>
      </text>
    </comment>
    <comment ref="G34" authorId="0" shapeId="0" xr:uid="{00000000-0006-0000-0800-000007000000}">
      <text>
        <r>
          <rPr>
            <sz val="9"/>
            <color indexed="81"/>
            <rFont val="Tahoma"/>
            <family val="2"/>
          </rPr>
          <t>Oracle Real Application Clusters: http://bit.ly/1BP66Iv</t>
        </r>
      </text>
    </comment>
    <comment ref="H34" authorId="0" shapeId="0" xr:uid="{00000000-0006-0000-0800-000008000000}">
      <text>
        <r>
          <rPr>
            <sz val="9"/>
            <color indexed="81"/>
            <rFont val="Tahoma"/>
            <family val="2"/>
          </rPr>
          <t>Oracle Automatic Storage Management (ASM): http://bit.ly/1ErZEXK</t>
        </r>
      </text>
    </comment>
    <comment ref="C44" authorId="0" shapeId="0" xr:uid="{00000000-0006-0000-0800-000009000000}">
      <text>
        <r>
          <rPr>
            <sz val="9"/>
            <color indexed="81"/>
            <rFont val="Tahoma"/>
            <family val="2"/>
          </rPr>
          <t>All windows systems including Hyper-V hosts if applicable.</t>
        </r>
      </text>
    </comment>
    <comment ref="B59" authorId="0" shapeId="0" xr:uid="{00000000-0006-0000-0800-00000A000000}">
      <text>
        <r>
          <rPr>
            <sz val="9"/>
            <color indexed="81"/>
            <rFont val="Tahoma"/>
            <family val="2"/>
          </rPr>
          <t>Please group together hosts with similar hardware specifications.</t>
        </r>
      </text>
    </comment>
    <comment ref="H59" authorId="0" shapeId="0" xr:uid="{00000000-0006-0000-0800-00000B000000}">
      <text>
        <r>
          <rPr>
            <sz val="9"/>
            <color indexed="81"/>
            <rFont val="Tahoma"/>
            <family val="2"/>
          </rPr>
          <t>These would include VMware/Hyper-V/Citrix physical hypervisor servers. 
Please group together hosts with similar hardware specifications.</t>
        </r>
      </text>
    </comment>
    <comment ref="I59" authorId="0" shapeId="0" xr:uid="{00000000-0006-0000-0800-00000C000000}">
      <text>
        <r>
          <rPr>
            <sz val="9"/>
            <color indexed="81"/>
            <rFont val="Tahoma"/>
            <family val="2"/>
          </rPr>
          <t>Please list the total number of used sockets per host.  If you have a dual socket system with only 1 CPU, then only count the one used.</t>
        </r>
      </text>
    </comment>
    <comment ref="J59" authorId="0" shapeId="0" xr:uid="{00000000-0006-0000-0800-00000D000000}">
      <text>
        <r>
          <rPr>
            <sz val="9"/>
            <color indexed="81"/>
            <rFont val="Tahoma"/>
            <family val="2"/>
          </rPr>
          <t>Please include used VM space for thin provisioned disks or provisioned space for thick provisioned disks (agentless snapshots capture the entire provisioned size on thick and only what's used on thin) accuracy is therefore important.</t>
        </r>
      </text>
    </comment>
    <comment ref="F99" authorId="1" shapeId="0" xr:uid="{00000000-0006-0000-0800-00000E000000}">
      <text>
        <r>
          <rPr>
            <b/>
            <sz val="9"/>
            <color indexed="81"/>
            <rFont val="Tahoma"/>
            <family val="2"/>
          </rPr>
          <t>Sum of used capacity on physical Windows servers/desktops/notebooks to be included for Instant Recovery.</t>
        </r>
        <r>
          <rPr>
            <sz val="9"/>
            <color indexed="81"/>
            <rFont val="Tahoma"/>
            <family val="2"/>
          </rPr>
          <t xml:space="preserve">
Supported Operating Systems:
- Windows XP SP2 or later
- Windows 2003
- Windows 2003 R2
- Windows Vista
- Windows 2008 Server
- Windows 2008 Server R2
- Windows 7</t>
        </r>
      </text>
    </comment>
    <comment ref="F100" authorId="1" shapeId="0" xr:uid="{00000000-0006-0000-0800-00000F000000}">
      <text>
        <r>
          <rPr>
            <b/>
            <sz val="9"/>
            <color indexed="81"/>
            <rFont val="Tahoma"/>
            <family val="2"/>
          </rPr>
          <t>Processor threads to be allocated to each Windows Instant Recovery client is less than or equal to the maximum of the physical machine.</t>
        </r>
        <r>
          <rPr>
            <sz val="9"/>
            <color indexed="81"/>
            <rFont val="Tahoma"/>
            <family val="2"/>
          </rPr>
          <t xml:space="preserve">
</t>
        </r>
      </text>
    </comment>
    <comment ref="F101" authorId="1" shapeId="0" xr:uid="{00000000-0006-0000-0800-000010000000}">
      <text>
        <r>
          <rPr>
            <b/>
            <sz val="9"/>
            <color indexed="81"/>
            <rFont val="Tahoma"/>
            <family val="2"/>
          </rPr>
          <t>Memory to be allocated to each Windows Instant Recovery client is less than or equal to the maximum of the physical machine.</t>
        </r>
        <r>
          <rPr>
            <sz val="9"/>
            <color indexed="81"/>
            <rFont val="Tahoma"/>
            <family val="2"/>
          </rPr>
          <t xml:space="preserve">
</t>
        </r>
      </text>
    </comment>
  </commentList>
</comments>
</file>

<file path=xl/sharedStrings.xml><?xml version="1.0" encoding="utf-8"?>
<sst xmlns="http://schemas.openxmlformats.org/spreadsheetml/2006/main" count="2228" uniqueCount="199">
  <si>
    <t># Servers</t>
  </si>
  <si>
    <t>Select</t>
  </si>
  <si>
    <t>Physical Servers</t>
  </si>
  <si>
    <t xml:space="preserve">Number of Guests to be protected: </t>
  </si>
  <si>
    <t xml:space="preserve">Windows </t>
  </si>
  <si>
    <t xml:space="preserve">Linux </t>
  </si>
  <si>
    <t xml:space="preserve">Solaris </t>
  </si>
  <si>
    <t xml:space="preserve">Total </t>
  </si>
  <si>
    <t># Mailboxes</t>
  </si>
  <si>
    <t>Using RAC?</t>
  </si>
  <si>
    <t>Using ASM?</t>
  </si>
  <si>
    <t xml:space="preserve"> Virtual Environment</t>
  </si>
  <si>
    <t>Number of NAS Nodes</t>
  </si>
  <si>
    <t>Calculated</t>
  </si>
  <si>
    <t>DAG?</t>
  </si>
  <si>
    <t>File Count</t>
  </si>
  <si>
    <t>Current Backup Strategy</t>
  </si>
  <si>
    <t>Hypervisor</t>
  </si>
  <si>
    <t xml:space="preserve"> MS SQL </t>
  </si>
  <si>
    <t>Includes SharePoint Data?</t>
  </si>
  <si>
    <t>Oracle Win:</t>
  </si>
  <si>
    <t>Exchange:</t>
  </si>
  <si>
    <t>MS SQL:</t>
  </si>
  <si>
    <t>SharePoint:</t>
  </si>
  <si>
    <t>Archiving (D2D2x)?</t>
  </si>
  <si>
    <t>Replicating (Cloud/Second Site)?</t>
  </si>
  <si>
    <t>Encryption?</t>
  </si>
  <si>
    <t>Incremental Forever?</t>
  </si>
  <si>
    <t>On-Host Windows Instant Recovery?</t>
  </si>
  <si>
    <t>Off-Host Windows Instant Recovery?</t>
  </si>
  <si>
    <t>VMware Instant Recovery?</t>
  </si>
  <si>
    <t>LVD/SAS SCSI?</t>
  </si>
  <si>
    <t>10Gb Ethernet?</t>
  </si>
  <si>
    <t>Server</t>
  </si>
  <si>
    <t>Used GB</t>
  </si>
  <si>
    <t xml:space="preserve">Windows: </t>
  </si>
  <si>
    <t xml:space="preserve">Linux: </t>
  </si>
  <si>
    <t xml:space="preserve">Solaris: </t>
  </si>
  <si>
    <t xml:space="preserve"> Application Information</t>
  </si>
  <si>
    <t xml:space="preserve"> Exchange </t>
  </si>
  <si>
    <t xml:space="preserve"> SharePoint </t>
  </si>
  <si>
    <t xml:space="preserve"> Oracle </t>
  </si>
  <si>
    <t>Storage Devices</t>
  </si>
  <si>
    <t>Storage Manufacturer</t>
  </si>
  <si>
    <t>CPU Count across all Hosts</t>
  </si>
  <si>
    <t>Total VM  Disk Used (GB)</t>
  </si>
  <si>
    <t>Storage Type</t>
  </si>
  <si>
    <t>Back to Index</t>
  </si>
  <si>
    <t>Physical GB</t>
  </si>
  <si>
    <t xml:space="preserve">Virtual GB </t>
  </si>
  <si>
    <t xml:space="preserve">Devices GB </t>
  </si>
  <si>
    <t xml:space="preserve">Site Total GB </t>
  </si>
  <si>
    <t xml:space="preserve"> Physical Servers</t>
  </si>
  <si>
    <t>Total Number of Physical Hosts</t>
  </si>
  <si>
    <t>Desired Backup Strategy</t>
  </si>
  <si>
    <t>sales@unitrends.com</t>
  </si>
  <si>
    <t xml:space="preserve">How many VM's have a physical Raw Device Mapping? </t>
  </si>
  <si>
    <t xml:space="preserve">How many VM's have direct attach NAS shares or iSCSI volumes? </t>
  </si>
  <si>
    <t xml:space="preserve">How many VM's require file level exclusions? </t>
  </si>
  <si>
    <t>Large Servers</t>
  </si>
  <si>
    <t xml:space="preserve"> List all the volume or shares you'd like to protect that are not listed in the physical or virtual sections above. </t>
  </si>
  <si>
    <t>Site Totals</t>
  </si>
  <si>
    <t>Applications</t>
  </si>
  <si>
    <t># Physical Servers</t>
  </si>
  <si>
    <t># Virtual Servers</t>
  </si>
  <si>
    <t>SAN   Manufacturer</t>
  </si>
  <si>
    <t>Version       Number</t>
  </si>
  <si>
    <t>LVD1</t>
  </si>
  <si>
    <t>LVD2</t>
  </si>
  <si>
    <t>SAS1</t>
  </si>
  <si>
    <t>SAS2</t>
  </si>
  <si>
    <t>Physical Millions of Files? (total)</t>
  </si>
  <si>
    <t>FC Code</t>
  </si>
  <si>
    <t>Tape FC?</t>
  </si>
  <si>
    <t>Virtual FC 1</t>
  </si>
  <si>
    <t>Virtual FC 2</t>
  </si>
  <si>
    <t>Virtual FC 3</t>
  </si>
  <si>
    <t>Virtual FC 4</t>
  </si>
  <si>
    <t>Virtual FC 5</t>
  </si>
  <si>
    <t>Total</t>
  </si>
  <si>
    <t>See page 1</t>
  </si>
  <si>
    <t>Code</t>
  </si>
  <si>
    <t>List the details of any VM's or physical servers with greater than 2 million files or more than 2,000 GB of usage.</t>
  </si>
  <si>
    <t>1 of 8</t>
  </si>
  <si>
    <t>2 of 8</t>
  </si>
  <si>
    <t>3 of 8</t>
  </si>
  <si>
    <t>4 of 8</t>
  </si>
  <si>
    <t>5 of 8</t>
  </si>
  <si>
    <t>6 of 8</t>
  </si>
  <si>
    <t>7 of 8</t>
  </si>
  <si>
    <t>* Used GB</t>
  </si>
  <si>
    <t>* The totals of this section will not increase you overall protected total.</t>
  </si>
  <si>
    <t xml:space="preserve"> Computed Application Totals</t>
  </si>
  <si>
    <t>Desired Archive Media</t>
  </si>
  <si>
    <t>Server Type</t>
  </si>
  <si>
    <t xml:space="preserve">  Provide details on all protected data located in your VMware or Hyper-V virtual environment(s).</t>
  </si>
  <si>
    <t xml:space="preserve">Mac  </t>
  </si>
  <si>
    <t>Encrypt Archive?</t>
  </si>
  <si>
    <t xml:space="preserve">Target 1:   </t>
  </si>
  <si>
    <t xml:space="preserve">Target 2:   </t>
  </si>
  <si>
    <t>What current backup products are in use:</t>
  </si>
  <si>
    <t xml:space="preserve"> Additional comments:</t>
  </si>
  <si>
    <t>No</t>
  </si>
  <si>
    <t>On Appliance Failover</t>
  </si>
  <si>
    <t>Memory for Failover Client</t>
  </si>
  <si>
    <t>Failover Client Data Size (GB)</t>
  </si>
  <si>
    <t>CPUs for Failover Client</t>
  </si>
  <si>
    <t>Tape: Model</t>
  </si>
  <si>
    <t xml:space="preserve">Total Physical: </t>
  </si>
  <si>
    <t xml:space="preserve">Total Virtual: </t>
  </si>
  <si>
    <t>Oracle Version(s)?</t>
  </si>
  <si>
    <t>Oracle on which OS?</t>
  </si>
  <si>
    <t>Linux</t>
  </si>
  <si>
    <t>Tape: # Heads</t>
  </si>
  <si>
    <t>Tape: # Slots</t>
  </si>
  <si>
    <t>Tape: # Libraries</t>
  </si>
  <si>
    <t>Total Windows V</t>
  </si>
  <si>
    <t>Total Windows P</t>
  </si>
  <si>
    <t>Oracle Win V</t>
  </si>
  <si>
    <t>Oracle Win P</t>
  </si>
  <si>
    <t>Oracle Sol P</t>
  </si>
  <si>
    <t>Oracle Sol V</t>
  </si>
  <si>
    <t>Computed Application Info</t>
  </si>
  <si>
    <t xml:space="preserve">* Total: </t>
  </si>
  <si>
    <t xml:space="preserve">     Estimated periodic change rate: </t>
  </si>
  <si>
    <t xml:space="preserve">     Estimated data set annual growth rate: </t>
  </si>
  <si>
    <t xml:space="preserve">     Desired long term backup retention: </t>
  </si>
  <si>
    <t xml:space="preserve">Desired on-premises backup retention policy: </t>
  </si>
  <si>
    <t xml:space="preserve">Current on-premises backup retention policy: </t>
  </si>
  <si>
    <t>* Application data of this section will not increase you overall protected total. It is assumed to be a part of your physical or virtual totals.</t>
  </si>
  <si>
    <t xml:space="preserve">Encryption of backups on the appliance: </t>
  </si>
  <si>
    <t>Desktops?</t>
  </si>
  <si>
    <t>Worksheet Code: Do not delete.</t>
  </si>
  <si>
    <t>Unitrends has the ability to spin up a backup of a failed physical server inside the appliance for failover. List the minimum memory, minimum CPU and storage that you want available on the appliance for failover. The amount should equal the resources you want available for the virtualized servers.</t>
  </si>
  <si>
    <t xml:space="preserve"> All data associated with  physical servers or desktops. A separate section is provided for VM's.</t>
  </si>
  <si>
    <t>Controller</t>
  </si>
  <si>
    <t>Primarily Files, Images, Video, CAD, DB, etc.?</t>
  </si>
  <si>
    <t>Protocol Type</t>
  </si>
  <si>
    <t>NDMP Preferred?</t>
  </si>
  <si>
    <t>Fiber Channel?</t>
  </si>
  <si>
    <t>Archive SAN FC?</t>
  </si>
  <si>
    <t>Oracle Lynx P</t>
  </si>
  <si>
    <t>Oracle Lynx V</t>
  </si>
  <si>
    <t>Used app GB</t>
  </si>
  <si>
    <t>Used app %</t>
  </si>
  <si>
    <t>List database sizes of the applications to be protected. The data totals in this section are assumed to be part of the physical or virtual server totals you list in section 5 and 6 and will not be applied to the overall site total.</t>
  </si>
  <si>
    <t>Used GB by db.</t>
  </si>
  <si>
    <t xml:space="preserve">    Application Data</t>
  </si>
  <si>
    <t>Total GB</t>
  </si>
  <si>
    <t>Totals for Product Navigator</t>
  </si>
  <si>
    <t>Site Data Totals</t>
  </si>
  <si>
    <t xml:space="preserve">    Large Servers</t>
  </si>
  <si>
    <t>*Informational GB</t>
  </si>
  <si>
    <t xml:space="preserve">*App and large server totals are assumed to be part of other sections. </t>
  </si>
  <si>
    <t>The totals below will be used to size the appliance needs of this location. Please review it before sending to your account manager.</t>
  </si>
  <si>
    <t>See Section Above</t>
  </si>
  <si>
    <t>Virtual Servers</t>
  </si>
  <si>
    <t>NA</t>
  </si>
  <si>
    <t xml:space="preserve">  Retention (Weeks)</t>
  </si>
  <si>
    <t xml:space="preserve">  Change Rate</t>
  </si>
  <si>
    <t>Backup Copy Cold</t>
  </si>
  <si>
    <t xml:space="preserve"> A Backup copy will copy the backups of clients and applications onto desired media for off-site, long term keeping.</t>
  </si>
  <si>
    <t>If you have more sites you can unhide the sheets below where more site tabs are stored</t>
  </si>
  <si>
    <t>DRaaS Data Sheet</t>
  </si>
  <si>
    <t>http://www.unitrends.com/docs/datasheets/unitrends-draas-faq</t>
  </si>
  <si>
    <t>DRaaS Legal Notice</t>
  </si>
  <si>
    <t xml:space="preserve">http://www.unitrends.com/docs/legal-notices/disaster-recovery-as-a-service-(draas)-schedule-an </t>
  </si>
  <si>
    <t>Unitrends Cloud FAQ</t>
  </si>
  <si>
    <t>http://www.unitrends.com/docs/faqs/unitrends-forever-cloud-faq</t>
  </si>
  <si>
    <t>Unitrends Cloud Service Aggrement</t>
  </si>
  <si>
    <t xml:space="preserve">http://www.unitrends.com/docs/legal-notices/cloud-services-agreement </t>
  </si>
  <si>
    <t>Size of Asset (GB)</t>
  </si>
  <si>
    <t>FQDN (Fully qualified domain name of asset)</t>
  </si>
  <si>
    <t>IP Address</t>
  </si>
  <si>
    <t>Asset CPU Core</t>
  </si>
  <si>
    <t>Asset Memory</t>
  </si>
  <si>
    <t>Network Mask</t>
  </si>
  <si>
    <t>Gateway</t>
  </si>
  <si>
    <t>OEM Partition?</t>
  </si>
  <si>
    <t>Dynamic Disk? (Y/N)</t>
  </si>
  <si>
    <t>Failover Boot Order</t>
  </si>
  <si>
    <t>Cluster?</t>
  </si>
  <si>
    <t xml:space="preserve">Asset tag of Appliance: </t>
  </si>
  <si>
    <t xml:space="preserve">Articles related to Cloud/DRaaS Services </t>
  </si>
  <si>
    <t>Cloud/DRaaS Assets</t>
  </si>
  <si>
    <t>DRaaS?</t>
  </si>
  <si>
    <t>System Types</t>
  </si>
  <si>
    <t>NAS</t>
  </si>
  <si>
    <t>VMWare VM</t>
  </si>
  <si>
    <t>Hyper-V VM</t>
  </si>
  <si>
    <t>XenServer VM</t>
  </si>
  <si>
    <t>Other</t>
  </si>
  <si>
    <t>Type</t>
  </si>
  <si>
    <t>Windows Physical</t>
  </si>
  <si>
    <t xml:space="preserve">Linux Physical </t>
  </si>
  <si>
    <t>AHV/Nutanix VM</t>
  </si>
  <si>
    <t>Install Services Data Sheet</t>
  </si>
  <si>
    <t xml:space="preserve">http://www.unitrends.com/docs/datasheets/unitrends-installation-services-overview </t>
  </si>
  <si>
    <r>
      <t xml:space="preserve">Fill in the fully qualified domain name of each asset, it’s type, and other data in this sheet as indicated.  Refer to the tool tips/notes included at the top of each column for details on inputs to this sheet.        Add rows as needed.   Must comlpete 1 row for each DRaaS client including any assets to be configured for backups under your installation service agreement (See Install Service Data Sheet)                                             </t>
    </r>
    <r>
      <rPr>
        <b/>
        <sz val="16"/>
        <color theme="4"/>
        <rFont val="Calibri"/>
        <family val="2"/>
        <scheme val="minor"/>
      </rPr>
      <t>When complete, return this form to onboarding@kaseya.com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</si>
</sst>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0.0%"/>
  </numFmts>
  <fonts count="48"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b/>
      <sz val="9"/>
      <color indexed="81"/>
      <name val="Tahoma"/>
      <family val="2"/>
    </font>
    <font>
      <sz val="9"/>
      <color indexed="81"/>
      <name val="Tahoma"/>
      <family val="2"/>
    </font>
    <font>
      <b/>
      <sz val="10"/>
      <name val="Calibri"/>
      <family val="2"/>
      <scheme val="minor"/>
    </font>
    <font>
      <sz val="10"/>
      <name val="Calibri"/>
      <family val="2"/>
      <scheme val="minor"/>
    </font>
    <font>
      <b/>
      <sz val="11"/>
      <name val="Calibri"/>
      <family val="2"/>
      <scheme val="minor"/>
    </font>
    <font>
      <sz val="10"/>
      <color theme="0" tint="-0.34998626667073579"/>
      <name val="Calibri"/>
      <family val="2"/>
      <scheme val="minor"/>
    </font>
    <font>
      <b/>
      <sz val="12"/>
      <name val="Calibri"/>
      <family val="2"/>
      <scheme val="minor"/>
    </font>
    <font>
      <sz val="10"/>
      <color theme="1"/>
      <name val="Calibri"/>
      <family val="2"/>
      <scheme val="minor"/>
    </font>
    <font>
      <sz val="10"/>
      <color theme="1" tint="0.249977111117893"/>
      <name val="Calibri"/>
      <family val="2"/>
      <scheme val="minor"/>
    </font>
    <font>
      <sz val="10"/>
      <name val="Calibri"/>
      <family val="2"/>
    </font>
    <font>
      <sz val="10"/>
      <color theme="1"/>
      <name val="Calibri"/>
      <family val="2"/>
    </font>
    <font>
      <b/>
      <sz val="12"/>
      <color theme="1" tint="0.14999847407452621"/>
      <name val="Calibri"/>
      <family val="2"/>
    </font>
    <font>
      <sz val="10"/>
      <color theme="1" tint="0.14999847407452621"/>
      <name val="Calibri"/>
      <family val="2"/>
    </font>
    <font>
      <sz val="10"/>
      <color theme="1" tint="0.499984740745262"/>
      <name val="Calibri"/>
      <family val="2"/>
      <scheme val="minor"/>
    </font>
    <font>
      <sz val="10"/>
      <color theme="4" tint="-0.249977111117893"/>
      <name val="Calibri"/>
      <family val="2"/>
    </font>
    <font>
      <sz val="10"/>
      <color theme="4" tint="-0.249977111117893"/>
      <name val="Calibri"/>
      <family val="2"/>
      <scheme val="minor"/>
    </font>
    <font>
      <b/>
      <sz val="10"/>
      <color theme="4" tint="-0.249977111117893"/>
      <name val="Calibri"/>
      <family val="2"/>
      <scheme val="minor"/>
    </font>
    <font>
      <sz val="11"/>
      <color theme="4" tint="-0.249977111117893"/>
      <name val="Calibri"/>
      <family val="2"/>
      <scheme val="minor"/>
    </font>
    <font>
      <b/>
      <sz val="10"/>
      <color theme="1" tint="0.34998626667073579"/>
      <name val="Calibri"/>
      <family val="2"/>
      <scheme val="minor"/>
    </font>
    <font>
      <b/>
      <sz val="12"/>
      <color theme="1" tint="0.249977111117893"/>
      <name val="Calibri"/>
      <family val="2"/>
      <scheme val="minor"/>
    </font>
    <font>
      <sz val="9"/>
      <color theme="1" tint="0.249977111117893"/>
      <name val="Calibri"/>
      <family val="2"/>
      <scheme val="minor"/>
    </font>
    <font>
      <i/>
      <sz val="10"/>
      <color theme="1" tint="0.499984740745262"/>
      <name val="Calibri"/>
      <family val="2"/>
      <scheme val="minor"/>
    </font>
    <font>
      <b/>
      <sz val="12"/>
      <color theme="0"/>
      <name val="Calibri"/>
      <family val="2"/>
      <scheme val="minor"/>
    </font>
    <font>
      <b/>
      <sz val="12"/>
      <color theme="5" tint="0.59999389629810485"/>
      <name val="Calibri"/>
      <family val="2"/>
      <scheme val="minor"/>
    </font>
    <font>
      <sz val="10"/>
      <color theme="1" tint="0.34998626667073579"/>
      <name val="Calibri"/>
      <family val="2"/>
      <scheme val="minor"/>
    </font>
    <font>
      <u/>
      <sz val="10"/>
      <color theme="1" tint="0.34998626667073579"/>
      <name val="Calibri"/>
      <family val="2"/>
      <scheme val="minor"/>
    </font>
    <font>
      <b/>
      <sz val="12"/>
      <color theme="5" tint="0.79998168889431442"/>
      <name val="Calibri"/>
      <family val="2"/>
      <scheme val="minor"/>
    </font>
    <font>
      <i/>
      <sz val="10"/>
      <color theme="1" tint="0.249977111117893"/>
      <name val="Calibri"/>
      <family val="2"/>
      <scheme val="minor"/>
    </font>
    <font>
      <i/>
      <sz val="10"/>
      <color theme="4" tint="-0.249977111117893"/>
      <name val="Calibri"/>
      <family val="2"/>
      <scheme val="minor"/>
    </font>
    <font>
      <sz val="10"/>
      <color theme="3"/>
      <name val="Calibri"/>
      <family val="2"/>
      <scheme val="minor"/>
    </font>
    <font>
      <i/>
      <sz val="10"/>
      <name val="Calibri"/>
      <family val="2"/>
      <scheme val="minor"/>
    </font>
    <font>
      <b/>
      <i/>
      <sz val="10"/>
      <name val="Calibri"/>
      <family val="2"/>
      <scheme val="minor"/>
    </font>
    <font>
      <b/>
      <sz val="16"/>
      <color theme="1"/>
      <name val="Calibri"/>
      <family val="2"/>
      <scheme val="minor"/>
    </font>
    <font>
      <b/>
      <sz val="10"/>
      <color theme="0"/>
      <name val="Calibri"/>
      <family val="2"/>
      <scheme val="minor"/>
    </font>
    <font>
      <i/>
      <sz val="10"/>
      <color theme="1"/>
      <name val="Calibri"/>
      <family val="2"/>
      <scheme val="minor"/>
    </font>
    <font>
      <sz val="10"/>
      <color theme="3" tint="-0.249977111117893"/>
      <name val="Calibri"/>
      <family val="2"/>
      <scheme val="minor"/>
    </font>
    <font>
      <u/>
      <sz val="9"/>
      <color theme="10"/>
      <name val="Calibri"/>
      <family val="2"/>
      <scheme val="minor"/>
    </font>
    <font>
      <sz val="8"/>
      <color theme="4" tint="-0.249977111117893"/>
      <name val="Verdana"/>
      <family val="2"/>
    </font>
    <font>
      <b/>
      <i/>
      <sz val="10"/>
      <color theme="1"/>
      <name val="Calibri"/>
      <family val="2"/>
      <scheme val="minor"/>
    </font>
    <font>
      <b/>
      <sz val="11"/>
      <color theme="1"/>
      <name val="Calibri"/>
      <family val="2"/>
      <scheme val="minor"/>
    </font>
    <font>
      <b/>
      <sz val="16"/>
      <color theme="3"/>
      <name val="Calibri"/>
      <family val="2"/>
      <scheme val="minor"/>
    </font>
    <font>
      <sz val="16"/>
      <color theme="1"/>
      <name val="Calibri"/>
      <family val="2"/>
      <scheme val="minor"/>
    </font>
    <font>
      <b/>
      <sz val="9"/>
      <color indexed="81"/>
      <name val="Tahoma"/>
      <charset val="1"/>
    </font>
    <font>
      <b/>
      <sz val="16"/>
      <color theme="4"/>
      <name val="Calibri"/>
      <family val="2"/>
      <scheme val="minor"/>
    </font>
  </fonts>
  <fills count="1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rgb="FFEAEAEA"/>
        <bgColor indexed="64"/>
      </patternFill>
    </fill>
    <fill>
      <patternFill patternType="solid">
        <fgColor rgb="FFFAFAFA"/>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3" tint="0.39997558519241921"/>
        <bgColor indexed="64"/>
      </patternFill>
    </fill>
  </fills>
  <borders count="89">
    <border>
      <left/>
      <right/>
      <top/>
      <bottom/>
      <diagonal/>
    </border>
    <border>
      <left style="thin">
        <color theme="0"/>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style="thin">
        <color theme="0"/>
      </bottom>
      <diagonal/>
    </border>
    <border>
      <left/>
      <right/>
      <top style="thin">
        <color theme="0"/>
      </top>
      <bottom/>
      <diagonal/>
    </border>
    <border>
      <left style="thin">
        <color theme="0"/>
      </left>
      <right style="thin">
        <color theme="0"/>
      </right>
      <top style="thin">
        <color theme="0"/>
      </top>
      <bottom/>
      <diagonal/>
    </border>
    <border>
      <left/>
      <right style="thin">
        <color theme="0"/>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op>
      <bottom style="thin">
        <color theme="0"/>
      </bottom>
      <diagonal/>
    </border>
    <border>
      <left style="thin">
        <color rgb="FFCDCDCD"/>
      </left>
      <right style="thin">
        <color rgb="FFCDCDCD"/>
      </right>
      <top style="thin">
        <color rgb="FFCDCDCD"/>
      </top>
      <bottom style="thin">
        <color rgb="FFCDCDCD"/>
      </bottom>
      <diagonal/>
    </border>
    <border>
      <left style="thin">
        <color rgb="FFCDCDCD"/>
      </left>
      <right/>
      <top style="thin">
        <color rgb="FFCDCDCD"/>
      </top>
      <bottom style="thin">
        <color rgb="FFCDCDCD"/>
      </bottom>
      <diagonal/>
    </border>
    <border>
      <left/>
      <right/>
      <top style="thin">
        <color rgb="FFCDCDCD"/>
      </top>
      <bottom style="thin">
        <color rgb="FFCDCDCD"/>
      </bottom>
      <diagonal/>
    </border>
    <border>
      <left/>
      <right style="thin">
        <color rgb="FFCDCDCD"/>
      </right>
      <top style="thin">
        <color rgb="FFCDCDCD"/>
      </top>
      <bottom style="thin">
        <color rgb="FFCDCDCD"/>
      </bottom>
      <diagonal/>
    </border>
    <border>
      <left/>
      <right style="thin">
        <color rgb="FFCDCDCD"/>
      </right>
      <top/>
      <bottom/>
      <diagonal/>
    </border>
    <border>
      <left style="thin">
        <color rgb="FFCDCDCD"/>
      </left>
      <right style="thin">
        <color theme="0"/>
      </right>
      <top style="thin">
        <color theme="0"/>
      </top>
      <bottom style="thin">
        <color theme="0"/>
      </bottom>
      <diagonal/>
    </border>
    <border>
      <left style="thin">
        <color rgb="FFCDCDCD"/>
      </left>
      <right/>
      <top style="thin">
        <color rgb="FFCDCDCD"/>
      </top>
      <bottom/>
      <diagonal/>
    </border>
    <border>
      <left style="thin">
        <color rgb="FFCDCDCD"/>
      </left>
      <right/>
      <top style="thin">
        <color theme="0"/>
      </top>
      <bottom style="thin">
        <color theme="0" tint="-0.14996795556505021"/>
      </bottom>
      <diagonal/>
    </border>
    <border>
      <left style="thin">
        <color theme="0" tint="-0.24994659260841701"/>
      </left>
      <right style="thin">
        <color rgb="FFCDCDCD"/>
      </right>
      <top style="thin">
        <color theme="0" tint="-0.24994659260841701"/>
      </top>
      <bottom style="thin">
        <color theme="0" tint="-0.24994659260841701"/>
      </bottom>
      <diagonal/>
    </border>
    <border>
      <left style="thin">
        <color rgb="FFCDCDCD"/>
      </left>
      <right/>
      <top style="thin">
        <color theme="0" tint="-0.14996795556505021"/>
      </top>
      <bottom/>
      <diagonal/>
    </border>
    <border>
      <left style="thin">
        <color theme="0"/>
      </left>
      <right style="thin">
        <color rgb="FFCDCDCD"/>
      </right>
      <top/>
      <bottom style="thin">
        <color theme="0"/>
      </bottom>
      <diagonal/>
    </border>
    <border>
      <left style="thin">
        <color rgb="FFCDCDCD"/>
      </left>
      <right/>
      <top style="thin">
        <color theme="0"/>
      </top>
      <bottom style="thin">
        <color theme="0"/>
      </bottom>
      <diagonal/>
    </border>
    <border>
      <left style="thin">
        <color theme="0" tint="-0.24994659260841701"/>
      </left>
      <right style="thin">
        <color theme="0" tint="-0.24994659260841701"/>
      </right>
      <top style="thin">
        <color theme="0" tint="-0.24994659260841701"/>
      </top>
      <bottom style="thin">
        <color rgb="FFCDCDCD"/>
      </bottom>
      <diagonal/>
    </border>
    <border>
      <left/>
      <right/>
      <top style="thin">
        <color rgb="FFCDCDCD"/>
      </top>
      <bottom/>
      <diagonal/>
    </border>
    <border>
      <left/>
      <right style="thin">
        <color rgb="FFCDCDCD"/>
      </right>
      <top style="thin">
        <color rgb="FFCDCDCD"/>
      </top>
      <bottom/>
      <diagonal/>
    </border>
    <border>
      <left style="thin">
        <color rgb="FFCDCDCD"/>
      </left>
      <right/>
      <top/>
      <bottom/>
      <diagonal/>
    </border>
    <border>
      <left style="thin">
        <color rgb="FFCDCDCD"/>
      </left>
      <right/>
      <top/>
      <bottom style="thin">
        <color rgb="FFCDCDCD"/>
      </bottom>
      <diagonal/>
    </border>
    <border>
      <left/>
      <right/>
      <top/>
      <bottom style="thin">
        <color rgb="FFCDCDCD"/>
      </bottom>
      <diagonal/>
    </border>
    <border>
      <left/>
      <right style="thin">
        <color rgb="FFCDCDCD"/>
      </right>
      <top/>
      <bottom style="thin">
        <color rgb="FFCDCDCD"/>
      </bottom>
      <diagonal/>
    </border>
    <border>
      <left style="thin">
        <color theme="0"/>
      </left>
      <right style="thin">
        <color rgb="FFCDCDCD"/>
      </right>
      <top/>
      <bottom/>
      <diagonal/>
    </border>
    <border>
      <left style="thin">
        <color theme="0" tint="-0.24994659260841701"/>
      </left>
      <right style="thin">
        <color theme="0" tint="-0.24994659260841701"/>
      </right>
      <top/>
      <bottom style="thin">
        <color theme="0" tint="-0.24994659260841701"/>
      </bottom>
      <diagonal/>
    </border>
    <border>
      <left/>
      <right/>
      <top style="thick">
        <color theme="3" tint="-0.499984740745262"/>
      </top>
      <bottom/>
      <diagonal/>
    </border>
    <border>
      <left/>
      <right/>
      <top style="medium">
        <color theme="1" tint="4.9989318521683403E-2"/>
      </top>
      <bottom/>
      <diagonal/>
    </border>
    <border>
      <left/>
      <right/>
      <top style="medium">
        <color theme="3" tint="-0.499984740745262"/>
      </top>
      <bottom/>
      <diagonal/>
    </border>
    <border>
      <left style="thin">
        <color rgb="FFFAFAFA"/>
      </left>
      <right style="thin">
        <color rgb="FFFAFAFA"/>
      </right>
      <top/>
      <bottom style="thin">
        <color rgb="FFFAFAFA"/>
      </bottom>
      <diagonal/>
    </border>
    <border>
      <left style="thin">
        <color rgb="FFCDCDCD"/>
      </left>
      <right/>
      <top/>
      <bottom style="thin">
        <color theme="0"/>
      </bottom>
      <diagonal/>
    </border>
    <border>
      <left style="thin">
        <color rgb="FFCDCDCD"/>
      </left>
      <right/>
      <top style="thin">
        <color theme="0"/>
      </top>
      <bottom/>
      <diagonal/>
    </border>
    <border>
      <left/>
      <right style="thin">
        <color rgb="FFCDCDCD"/>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rgb="FFCDCDCD"/>
      </bottom>
      <diagonal/>
    </border>
    <border>
      <left/>
      <right style="thin">
        <color rgb="FFCDCDCD"/>
      </right>
      <top style="thin">
        <color theme="0" tint="-0.24994659260841701"/>
      </top>
      <bottom style="thin">
        <color rgb="FFCDCDCD"/>
      </bottom>
      <diagonal/>
    </border>
    <border>
      <left/>
      <right/>
      <top style="thin">
        <color theme="0" tint="-0.24994659260841701"/>
      </top>
      <bottom style="thin">
        <color rgb="FFCDCDCD"/>
      </bottom>
      <diagonal/>
    </border>
    <border>
      <left style="thin">
        <color theme="0"/>
      </left>
      <right style="thin">
        <color theme="0"/>
      </right>
      <top style="thin">
        <color theme="0" tint="-0.24994659260841701"/>
      </top>
      <bottom style="thin">
        <color theme="0" tint="-0.24994659260841701"/>
      </bottom>
      <diagonal/>
    </border>
    <border>
      <left style="thin">
        <color rgb="FFFAFAFA"/>
      </left>
      <right style="thin">
        <color theme="0"/>
      </right>
      <top/>
      <bottom/>
      <diagonal/>
    </border>
    <border>
      <left style="thin">
        <color theme="0" tint="-0.24994659260841701"/>
      </left>
      <right/>
      <top style="thin">
        <color rgb="FFCDCDCD"/>
      </top>
      <bottom style="thin">
        <color theme="0" tint="-0.24994659260841701"/>
      </bottom>
      <diagonal/>
    </border>
    <border>
      <left/>
      <right/>
      <top style="thin">
        <color rgb="FFCDCDCD"/>
      </top>
      <bottom style="thin">
        <color theme="0" tint="-0.24994659260841701"/>
      </bottom>
      <diagonal/>
    </border>
    <border>
      <left/>
      <right style="thin">
        <color theme="0" tint="-0.24994659260841701"/>
      </right>
      <top style="thin">
        <color rgb="FFCDCDCD"/>
      </top>
      <bottom style="thin">
        <color theme="0" tint="-0.24994659260841701"/>
      </bottom>
      <diagonal/>
    </border>
    <border>
      <left style="thin">
        <color theme="0"/>
      </left>
      <right/>
      <top/>
      <bottom style="thin">
        <color theme="0" tint="-0.24994659260841701"/>
      </bottom>
      <diagonal/>
    </border>
    <border>
      <left/>
      <right style="thin">
        <color theme="0"/>
      </right>
      <top/>
      <bottom style="thin">
        <color theme="0" tint="-0.24994659260841701"/>
      </bottom>
      <diagonal/>
    </border>
    <border>
      <left style="thin">
        <color rgb="FFCDCDCD"/>
      </left>
      <right/>
      <top style="thin">
        <color theme="0" tint="-0.14996795556505021"/>
      </top>
      <bottom style="thin">
        <color theme="0"/>
      </bottom>
      <diagonal/>
    </border>
    <border>
      <left style="double">
        <color rgb="FFCDCDCD"/>
      </left>
      <right style="thin">
        <color theme="0"/>
      </right>
      <top style="double">
        <color rgb="FFCDCDCD"/>
      </top>
      <bottom style="thin">
        <color rgb="FFCDCDCD"/>
      </bottom>
      <diagonal/>
    </border>
    <border>
      <left style="thin">
        <color theme="0"/>
      </left>
      <right style="double">
        <color rgb="FFCDCDCD"/>
      </right>
      <top style="double">
        <color rgb="FFCDCDCD"/>
      </top>
      <bottom style="thin">
        <color rgb="FFCDCDCD"/>
      </bottom>
      <diagonal/>
    </border>
    <border>
      <left style="double">
        <color rgb="FFCDCDCD"/>
      </left>
      <right style="thin">
        <color theme="0" tint="-0.24994659260841701"/>
      </right>
      <top/>
      <bottom style="thin">
        <color theme="0" tint="-0.24994659260841701"/>
      </bottom>
      <diagonal/>
    </border>
    <border>
      <left style="thin">
        <color theme="0" tint="-0.24994659260841701"/>
      </left>
      <right style="double">
        <color rgb="FFCDCDCD"/>
      </right>
      <top/>
      <bottom style="thin">
        <color theme="0" tint="-0.24994659260841701"/>
      </bottom>
      <diagonal/>
    </border>
    <border>
      <left style="double">
        <color rgb="FFCDCDCD"/>
      </left>
      <right style="thin">
        <color theme="0"/>
      </right>
      <top/>
      <bottom/>
      <diagonal/>
    </border>
    <border>
      <left style="thin">
        <color theme="0"/>
      </left>
      <right style="double">
        <color rgb="FFCDCDCD"/>
      </right>
      <top/>
      <bottom/>
      <diagonal/>
    </border>
    <border>
      <left style="double">
        <color rgb="FFCDCDCD"/>
      </left>
      <right style="thin">
        <color theme="0" tint="-0.24994659260841701"/>
      </right>
      <top style="thin">
        <color theme="0" tint="-0.24994659260841701"/>
      </top>
      <bottom style="thin">
        <color theme="0" tint="-0.24994659260841701"/>
      </bottom>
      <diagonal/>
    </border>
    <border>
      <left style="thin">
        <color theme="0" tint="-0.24994659260841701"/>
      </left>
      <right style="double">
        <color rgb="FFCDCDCD"/>
      </right>
      <top style="thin">
        <color theme="0" tint="-0.24994659260841701"/>
      </top>
      <bottom style="thin">
        <color theme="0" tint="-0.24994659260841701"/>
      </bottom>
      <diagonal/>
    </border>
    <border>
      <left style="double">
        <color rgb="FFCDCDCD"/>
      </left>
      <right style="thin">
        <color theme="0" tint="-0.24994659260841701"/>
      </right>
      <top style="thin">
        <color theme="0" tint="-0.24994659260841701"/>
      </top>
      <bottom style="double">
        <color rgb="FFCDCDCD"/>
      </bottom>
      <diagonal/>
    </border>
    <border>
      <left style="thin">
        <color theme="0" tint="-0.24994659260841701"/>
      </left>
      <right style="double">
        <color rgb="FFCDCDCD"/>
      </right>
      <top style="thin">
        <color theme="0" tint="-0.24994659260841701"/>
      </top>
      <bottom style="double">
        <color rgb="FFCDCDCD"/>
      </bottom>
      <diagonal/>
    </border>
    <border>
      <left/>
      <right style="thin">
        <color theme="0"/>
      </right>
      <top style="thin">
        <color theme="0"/>
      </top>
      <bottom style="thin">
        <color theme="0" tint="-0.24994659260841701"/>
      </bottom>
      <diagonal/>
    </border>
    <border>
      <left style="double">
        <color rgb="FFCDCDCD"/>
      </left>
      <right/>
      <top style="thin">
        <color theme="0" tint="-0.24994659260841701"/>
      </top>
      <bottom style="thin">
        <color theme="0" tint="-0.24994659260841701"/>
      </bottom>
      <diagonal/>
    </border>
    <border>
      <left/>
      <right style="double">
        <color rgb="FFCDCDCD"/>
      </right>
      <top style="thin">
        <color theme="0" tint="-0.24994659260841701"/>
      </top>
      <bottom style="thin">
        <color theme="0" tint="-0.24994659260841701"/>
      </bottom>
      <diagonal/>
    </border>
    <border>
      <left style="thin">
        <color theme="0"/>
      </left>
      <right style="double">
        <color rgb="FFCDCDCD"/>
      </right>
      <top style="thin">
        <color theme="0" tint="-0.24994659260841701"/>
      </top>
      <bottom style="thin">
        <color theme="0" tint="-0.24994659260841701"/>
      </bottom>
      <diagonal/>
    </border>
    <border>
      <left style="double">
        <color rgb="FFCDCDCD"/>
      </left>
      <right style="thin">
        <color theme="0"/>
      </right>
      <top style="thin">
        <color theme="0" tint="-0.14996795556505021"/>
      </top>
      <bottom/>
      <diagonal/>
    </border>
    <border>
      <left style="thin">
        <color theme="0"/>
      </left>
      <right style="thin">
        <color rgb="FFCDCDCD"/>
      </right>
      <top style="thin">
        <color theme="0"/>
      </top>
      <bottom style="thin">
        <color theme="0" tint="-0.24994659260841701"/>
      </bottom>
      <diagonal/>
    </border>
    <border>
      <left style="thin">
        <color rgb="FFCDCDCD"/>
      </left>
      <right style="thin">
        <color theme="0" tint="-0.24994659260841701"/>
      </right>
      <top style="thin">
        <color theme="0"/>
      </top>
      <bottom style="thin">
        <color rgb="FFCDCDCD"/>
      </bottom>
      <diagonal/>
    </border>
    <border>
      <left/>
      <right style="thin">
        <color theme="0" tint="-0.14996795556505021"/>
      </right>
      <top style="thin">
        <color theme="0"/>
      </top>
      <bottom style="thin">
        <color rgb="FFCDCDCD"/>
      </bottom>
      <diagonal/>
    </border>
    <border>
      <left style="thin">
        <color rgb="FFEAEAEA"/>
      </left>
      <right style="thin">
        <color rgb="FFEAEAEA"/>
      </right>
      <top style="thin">
        <color rgb="FFEAEAEA"/>
      </top>
      <bottom style="thin">
        <color rgb="FFEAEAEA"/>
      </bottom>
      <diagonal/>
    </border>
    <border>
      <left style="thin">
        <color theme="0"/>
      </left>
      <right style="thin">
        <color theme="0"/>
      </right>
      <top style="thin">
        <color rgb="FFCDCDCD"/>
      </top>
      <bottom style="thin">
        <color theme="0" tint="-0.24994659260841701"/>
      </bottom>
      <diagonal/>
    </border>
    <border>
      <left style="thin">
        <color theme="0"/>
      </left>
      <right style="thin">
        <color theme="0"/>
      </right>
      <top style="thin">
        <color theme="0" tint="-0.24994659260841701"/>
      </top>
      <bottom style="thin">
        <color rgb="FFCDCDCD"/>
      </bottom>
      <diagonal/>
    </border>
    <border>
      <left style="thin">
        <color rgb="FFEAEAEA"/>
      </left>
      <right/>
      <top style="thin">
        <color rgb="FFEAEAEA"/>
      </top>
      <bottom style="thin">
        <color rgb="FFEAEAEA"/>
      </bottom>
      <diagonal/>
    </border>
    <border>
      <left/>
      <right style="thin">
        <color rgb="FFEAEAEA"/>
      </right>
      <top style="thin">
        <color rgb="FFEAEAEA"/>
      </top>
      <bottom style="thin">
        <color rgb="FFEAEAEA"/>
      </bottom>
      <diagonal/>
    </border>
    <border>
      <left style="thin">
        <color theme="0"/>
      </left>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Protection="0">
      <alignment horizontal="right"/>
    </xf>
    <xf numFmtId="0" fontId="2" fillId="0" borderId="0"/>
    <xf numFmtId="0" fontId="3" fillId="0" borderId="0" applyNumberFormat="0" applyFill="0" applyBorder="0" applyAlignment="0" applyProtection="0"/>
    <xf numFmtId="0" fontId="2" fillId="0" borderId="0"/>
    <xf numFmtId="41" fontId="1" fillId="0" borderId="0" applyFont="0" applyFill="0" applyBorder="0" applyAlignment="0" applyProtection="0"/>
  </cellStyleXfs>
  <cellXfs count="330">
    <xf numFmtId="0" fontId="0" fillId="0" borderId="0" xfId="0"/>
    <xf numFmtId="0" fontId="8" fillId="2" borderId="0" xfId="3" applyFont="1" applyFill="1" applyBorder="1" applyAlignment="1" applyProtection="1">
      <alignment horizontal="center"/>
    </xf>
    <xf numFmtId="0" fontId="7" fillId="2" borderId="0" xfId="3" applyFont="1" applyFill="1" applyBorder="1" applyAlignment="1" applyProtection="1">
      <alignment horizontal="center"/>
    </xf>
    <xf numFmtId="0" fontId="7" fillId="2" borderId="0" xfId="3" applyFont="1" applyFill="1" applyBorder="1" applyAlignment="1" applyProtection="1">
      <alignment horizontal="center"/>
      <protection locked="0"/>
    </xf>
    <xf numFmtId="0" fontId="7" fillId="2" borderId="0" xfId="3" applyFont="1" applyFill="1" applyBorder="1" applyAlignment="1" applyProtection="1">
      <protection locked="0"/>
    </xf>
    <xf numFmtId="0" fontId="7" fillId="2" borderId="0" xfId="3" applyFont="1" applyFill="1" applyBorder="1" applyAlignment="1" applyProtection="1"/>
    <xf numFmtId="0" fontId="6" fillId="2" borderId="0" xfId="5" applyFont="1" applyFill="1" applyBorder="1" applyAlignment="1" applyProtection="1">
      <alignment horizontal="center"/>
    </xf>
    <xf numFmtId="0" fontId="6" fillId="2" borderId="0" xfId="5" applyFont="1" applyFill="1" applyBorder="1" applyAlignment="1" applyProtection="1">
      <alignment horizontal="right"/>
    </xf>
    <xf numFmtId="0" fontId="7" fillId="3" borderId="0" xfId="5" applyFont="1" applyFill="1" applyBorder="1" applyProtection="1"/>
    <xf numFmtId="0" fontId="7" fillId="2" borderId="0" xfId="5" applyFont="1" applyFill="1" applyBorder="1" applyAlignment="1" applyProtection="1">
      <alignment horizontal="right"/>
    </xf>
    <xf numFmtId="0" fontId="7" fillId="2" borderId="0" xfId="5" applyFont="1" applyFill="1" applyBorder="1" applyAlignment="1" applyProtection="1">
      <alignment horizontal="center"/>
      <protection locked="0"/>
    </xf>
    <xf numFmtId="0" fontId="6" fillId="3" borderId="0" xfId="5" applyFont="1" applyFill="1" applyBorder="1" applyAlignment="1" applyProtection="1">
      <alignment horizontal="left"/>
    </xf>
    <xf numFmtId="0" fontId="7" fillId="3" borderId="0" xfId="5" applyFont="1" applyFill="1" applyBorder="1" applyAlignment="1" applyProtection="1">
      <alignment horizontal="right"/>
    </xf>
    <xf numFmtId="0" fontId="7" fillId="2" borderId="0" xfId="3" applyFont="1" applyFill="1" applyBorder="1" applyAlignment="1" applyProtection="1">
      <alignment horizontal="center" vertical="center"/>
      <protection locked="0"/>
    </xf>
    <xf numFmtId="165" fontId="9" fillId="2" borderId="0" xfId="2" applyNumberFormat="1" applyFont="1" applyFill="1" applyBorder="1" applyAlignment="1" applyProtection="1">
      <alignment horizontal="right"/>
      <protection locked="0"/>
    </xf>
    <xf numFmtId="0" fontId="7" fillId="2" borderId="0" xfId="3" applyFont="1" applyFill="1" applyBorder="1" applyAlignment="1" applyProtection="1">
      <alignment horizontal="right" vertical="center"/>
    </xf>
    <xf numFmtId="0" fontId="6" fillId="2" borderId="0" xfId="3" applyFont="1" applyFill="1" applyBorder="1" applyAlignment="1" applyProtection="1">
      <alignment horizontal="left" vertical="center"/>
    </xf>
    <xf numFmtId="0" fontId="7" fillId="2" borderId="0" xfId="5" applyFont="1" applyFill="1" applyBorder="1" applyAlignment="1" applyProtection="1">
      <alignment horizontal="center" vertical="center"/>
    </xf>
    <xf numFmtId="164" fontId="7" fillId="2" borderId="0" xfId="1" applyNumberFormat="1" applyFont="1" applyFill="1" applyBorder="1" applyAlignment="1" applyProtection="1">
      <alignment horizontal="center" vertical="center"/>
    </xf>
    <xf numFmtId="0" fontId="0" fillId="0" borderId="0" xfId="0"/>
    <xf numFmtId="0" fontId="6" fillId="2" borderId="0" xfId="3" applyFont="1" applyFill="1" applyBorder="1" applyAlignment="1" applyProtection="1">
      <alignment horizontal="right"/>
      <protection locked="0"/>
    </xf>
    <xf numFmtId="0" fontId="0" fillId="2" borderId="0" xfId="0" applyFill="1"/>
    <xf numFmtId="0" fontId="0" fillId="2" borderId="0" xfId="0" quotePrefix="1" applyFill="1"/>
    <xf numFmtId="0" fontId="11" fillId="0" borderId="0" xfId="0" applyFont="1"/>
    <xf numFmtId="0" fontId="11" fillId="2" borderId="0" xfId="0" applyFont="1" applyFill="1"/>
    <xf numFmtId="0" fontId="7" fillId="2" borderId="0" xfId="0" applyFont="1" applyFill="1" applyBorder="1" applyAlignment="1" applyProtection="1">
      <alignment horizontal="center" vertical="center" wrapText="1"/>
      <protection locked="0"/>
    </xf>
    <xf numFmtId="0" fontId="12" fillId="2" borderId="0" xfId="5" applyFont="1" applyFill="1" applyBorder="1" applyAlignment="1" applyProtection="1">
      <alignment horizontal="left" vertical="center"/>
      <protection locked="0"/>
    </xf>
    <xf numFmtId="164" fontId="7" fillId="2" borderId="0" xfId="1" applyNumberFormat="1" applyFont="1" applyFill="1" applyBorder="1" applyAlignment="1" applyProtection="1">
      <alignment horizontal="center" vertical="center"/>
      <protection locked="0"/>
    </xf>
    <xf numFmtId="0" fontId="7" fillId="2" borderId="0" xfId="5" applyFont="1" applyFill="1" applyBorder="1" applyAlignment="1" applyProtection="1">
      <alignment horizontal="center" vertical="center"/>
      <protection locked="0"/>
    </xf>
    <xf numFmtId="0" fontId="6" fillId="2" borderId="0" xfId="3" applyFont="1" applyFill="1" applyBorder="1" applyAlignment="1" applyProtection="1">
      <protection locked="0"/>
    </xf>
    <xf numFmtId="0" fontId="6" fillId="2" borderId="0" xfId="5" applyFont="1" applyFill="1" applyBorder="1" applyAlignment="1" applyProtection="1">
      <alignment vertical="center" wrapText="1"/>
      <protection locked="0"/>
    </xf>
    <xf numFmtId="0" fontId="7" fillId="2" borderId="0" xfId="5" applyFont="1" applyFill="1" applyBorder="1" applyAlignment="1" applyProtection="1">
      <alignment vertical="center"/>
      <protection locked="0"/>
    </xf>
    <xf numFmtId="0" fontId="0" fillId="2" borderId="4" xfId="0" applyFill="1" applyBorder="1"/>
    <xf numFmtId="0" fontId="0" fillId="0" borderId="4" xfId="0" applyBorder="1"/>
    <xf numFmtId="0" fontId="0" fillId="0" borderId="6" xfId="0" applyBorder="1"/>
    <xf numFmtId="0" fontId="3" fillId="2" borderId="0" xfId="4" applyFill="1"/>
    <xf numFmtId="0" fontId="0" fillId="2" borderId="3" xfId="0" applyFill="1" applyBorder="1"/>
    <xf numFmtId="0" fontId="0" fillId="0" borderId="8" xfId="0" applyBorder="1"/>
    <xf numFmtId="0" fontId="7" fillId="2" borderId="4" xfId="5" applyFont="1" applyFill="1" applyBorder="1" applyAlignment="1" applyProtection="1">
      <alignment vertical="center"/>
      <protection locked="0"/>
    </xf>
    <xf numFmtId="0" fontId="0" fillId="2" borderId="0" xfId="0" applyFill="1" applyAlignment="1">
      <alignment horizontal="center"/>
    </xf>
    <xf numFmtId="164" fontId="7" fillId="2" borderId="0" xfId="1" applyNumberFormat="1" applyFont="1" applyFill="1" applyBorder="1" applyAlignment="1" applyProtection="1">
      <alignment vertical="center"/>
      <protection locked="0"/>
    </xf>
    <xf numFmtId="0" fontId="0" fillId="0" borderId="2" xfId="0" applyBorder="1"/>
    <xf numFmtId="0" fontId="0" fillId="0" borderId="3" xfId="0" applyBorder="1"/>
    <xf numFmtId="0" fontId="0" fillId="0" borderId="10" xfId="0" applyBorder="1"/>
    <xf numFmtId="0" fontId="0" fillId="0" borderId="11" xfId="0" applyBorder="1"/>
    <xf numFmtId="0" fontId="13" fillId="2" borderId="4" xfId="3" applyFont="1" applyFill="1" applyBorder="1" applyAlignment="1" applyProtection="1"/>
    <xf numFmtId="0" fontId="16" fillId="2" borderId="4" xfId="3" applyFont="1" applyFill="1" applyBorder="1" applyAlignment="1" applyProtection="1"/>
    <xf numFmtId="0" fontId="16" fillId="2" borderId="4" xfId="3" applyFont="1" applyFill="1" applyBorder="1" applyAlignment="1" applyProtection="1">
      <alignment horizontal="center"/>
      <protection locked="0"/>
    </xf>
    <xf numFmtId="0" fontId="13" fillId="2" borderId="3" xfId="3" applyFont="1" applyFill="1" applyBorder="1" applyAlignment="1" applyProtection="1"/>
    <xf numFmtId="0" fontId="0" fillId="0" borderId="13" xfId="0" applyBorder="1" applyAlignment="1">
      <alignment horizontal="left"/>
    </xf>
    <xf numFmtId="0" fontId="16" fillId="2" borderId="2" xfId="3" applyFont="1" applyFill="1" applyBorder="1" applyAlignment="1" applyProtection="1">
      <alignment horizontal="right" vertical="center"/>
    </xf>
    <xf numFmtId="0" fontId="0" fillId="2" borderId="8" xfId="0" applyFill="1" applyBorder="1"/>
    <xf numFmtId="0" fontId="0" fillId="0" borderId="22" xfId="0" applyBorder="1"/>
    <xf numFmtId="0" fontId="17" fillId="2" borderId="0" xfId="3" applyFont="1" applyFill="1" applyBorder="1" applyAlignment="1" applyProtection="1">
      <alignment horizontal="right" vertical="center"/>
      <protection locked="0"/>
    </xf>
    <xf numFmtId="164" fontId="11" fillId="2" borderId="0" xfId="0" applyNumberFormat="1" applyFont="1" applyFill="1" applyAlignment="1">
      <alignment horizontal="right"/>
    </xf>
    <xf numFmtId="9" fontId="17" fillId="2" borderId="0" xfId="2" applyFont="1" applyFill="1" applyAlignment="1">
      <alignment horizontal="right" vertical="top"/>
    </xf>
    <xf numFmtId="164" fontId="22" fillId="2" borderId="0" xfId="0" applyNumberFormat="1" applyFont="1" applyFill="1" applyAlignment="1">
      <alignment vertical="center"/>
    </xf>
    <xf numFmtId="0" fontId="7" fillId="6" borderId="12" xfId="0" applyFont="1" applyFill="1" applyBorder="1" applyAlignment="1" applyProtection="1">
      <alignment vertical="center" wrapText="1"/>
      <protection locked="0"/>
    </xf>
    <xf numFmtId="0" fontId="13" fillId="2" borderId="8" xfId="3" applyFont="1" applyFill="1" applyBorder="1" applyAlignment="1" applyProtection="1"/>
    <xf numFmtId="0" fontId="7" fillId="2" borderId="8" xfId="5" applyFont="1" applyFill="1" applyBorder="1" applyAlignment="1" applyProtection="1">
      <alignment vertical="center"/>
      <protection locked="0"/>
    </xf>
    <xf numFmtId="0" fontId="7" fillId="2" borderId="30" xfId="5" applyFont="1" applyFill="1" applyBorder="1" applyAlignment="1" applyProtection="1">
      <alignment horizontal="right" vertical="top"/>
    </xf>
    <xf numFmtId="0" fontId="11" fillId="2" borderId="32" xfId="0" applyFont="1" applyFill="1" applyBorder="1" applyAlignment="1">
      <alignment horizontal="right"/>
    </xf>
    <xf numFmtId="0" fontId="11" fillId="2" borderId="33" xfId="0" applyFont="1" applyFill="1" applyBorder="1"/>
    <xf numFmtId="0" fontId="7" fillId="2" borderId="34" xfId="5" applyFont="1" applyFill="1" applyBorder="1" applyAlignment="1" applyProtection="1">
      <alignment horizontal="right" vertical="top"/>
    </xf>
    <xf numFmtId="0" fontId="7" fillId="2" borderId="28" xfId="5" applyFont="1" applyFill="1" applyBorder="1" applyAlignment="1" applyProtection="1">
      <alignment horizontal="right"/>
    </xf>
    <xf numFmtId="0" fontId="19" fillId="6" borderId="12" xfId="5" applyFont="1" applyFill="1" applyBorder="1" applyAlignment="1" applyProtection="1">
      <alignment horizontal="center" vertical="center"/>
      <protection locked="0"/>
    </xf>
    <xf numFmtId="0" fontId="19" fillId="6" borderId="12" xfId="0" applyFont="1" applyFill="1" applyBorder="1" applyAlignment="1" applyProtection="1">
      <alignment horizontal="center" vertical="center" wrapText="1"/>
      <protection locked="0"/>
    </xf>
    <xf numFmtId="0" fontId="20" fillId="6" borderId="12" xfId="3" applyFont="1" applyFill="1" applyBorder="1" applyAlignment="1" applyProtection="1">
      <alignment vertical="center" wrapText="1"/>
    </xf>
    <xf numFmtId="164" fontId="19" fillId="6" borderId="12" xfId="1" applyNumberFormat="1" applyFont="1" applyFill="1" applyBorder="1" applyAlignment="1" applyProtection="1">
      <alignment vertical="center" wrapText="1"/>
    </xf>
    <xf numFmtId="0" fontId="19" fillId="6" borderId="12" xfId="3" applyFont="1" applyFill="1" applyBorder="1" applyAlignment="1" applyProtection="1">
      <alignment horizontal="left" vertical="center"/>
      <protection locked="0"/>
    </xf>
    <xf numFmtId="0" fontId="19" fillId="6" borderId="12" xfId="5" applyFont="1" applyFill="1" applyBorder="1" applyAlignment="1" applyProtection="1">
      <alignment vertical="center"/>
      <protection locked="0"/>
    </xf>
    <xf numFmtId="0" fontId="19" fillId="6" borderId="12" xfId="3" applyFont="1" applyFill="1" applyBorder="1" applyAlignment="1" applyProtection="1">
      <alignment horizontal="center" vertical="center"/>
      <protection locked="0"/>
    </xf>
    <xf numFmtId="164" fontId="19" fillId="6" borderId="12" xfId="1" applyNumberFormat="1" applyFont="1" applyFill="1" applyBorder="1" applyAlignment="1" applyProtection="1">
      <alignment horizontal="center" vertical="center"/>
      <protection locked="0"/>
    </xf>
    <xf numFmtId="0" fontId="11" fillId="2" borderId="13" xfId="0" applyFont="1" applyFill="1" applyBorder="1" applyAlignment="1">
      <alignment horizontal="center"/>
    </xf>
    <xf numFmtId="0" fontId="11" fillId="2" borderId="42" xfId="0" applyFont="1" applyFill="1" applyBorder="1" applyAlignment="1">
      <alignment horizontal="center"/>
    </xf>
    <xf numFmtId="0" fontId="19" fillId="6" borderId="43" xfId="5" applyFont="1" applyFill="1" applyBorder="1" applyAlignment="1" applyProtection="1">
      <alignment horizontal="center" vertical="center"/>
      <protection locked="0"/>
    </xf>
    <xf numFmtId="0" fontId="19" fillId="6" borderId="43" xfId="0" applyFont="1" applyFill="1" applyBorder="1" applyAlignment="1" applyProtection="1">
      <alignment horizontal="center" vertical="center" wrapText="1"/>
      <protection locked="0"/>
    </xf>
    <xf numFmtId="0" fontId="20" fillId="6" borderId="43" xfId="3" applyFont="1" applyFill="1" applyBorder="1" applyAlignment="1" applyProtection="1">
      <alignment vertical="center" wrapText="1"/>
    </xf>
    <xf numFmtId="164" fontId="19" fillId="6" borderId="43" xfId="1" applyNumberFormat="1" applyFont="1" applyFill="1" applyBorder="1" applyAlignment="1" applyProtection="1">
      <alignment vertical="center" wrapText="1"/>
    </xf>
    <xf numFmtId="0" fontId="7" fillId="5" borderId="24" xfId="3" applyFont="1" applyFill="1" applyBorder="1" applyAlignment="1" applyProtection="1">
      <alignment horizontal="center" wrapText="1"/>
    </xf>
    <xf numFmtId="0" fontId="7" fillId="5" borderId="25" xfId="3" applyFont="1" applyFill="1" applyBorder="1" applyAlignment="1" applyProtection="1">
      <alignment horizontal="center" wrapText="1"/>
    </xf>
    <xf numFmtId="0" fontId="11" fillId="5" borderId="25" xfId="0" applyFont="1" applyFill="1" applyBorder="1" applyAlignment="1">
      <alignment horizontal="center" wrapText="1"/>
    </xf>
    <xf numFmtId="0" fontId="7" fillId="5" borderId="26" xfId="3" applyFont="1" applyFill="1" applyBorder="1" applyAlignment="1" applyProtection="1">
      <alignment horizontal="center" wrapText="1"/>
    </xf>
    <xf numFmtId="0" fontId="19" fillId="6" borderId="12" xfId="0" applyFont="1" applyFill="1" applyBorder="1" applyAlignment="1" applyProtection="1">
      <alignment vertical="center" wrapText="1"/>
      <protection locked="0"/>
    </xf>
    <xf numFmtId="164" fontId="19" fillId="6" borderId="12" xfId="1" applyNumberFormat="1" applyFont="1" applyFill="1" applyBorder="1" applyAlignment="1" applyProtection="1">
      <alignment vertical="center"/>
      <protection locked="0"/>
    </xf>
    <xf numFmtId="0" fontId="23" fillId="2" borderId="44" xfId="3" applyFont="1" applyFill="1" applyBorder="1" applyAlignment="1" applyProtection="1">
      <alignment vertical="center"/>
    </xf>
    <xf numFmtId="0" fontId="24" fillId="2" borderId="44" xfId="3" applyFont="1" applyFill="1" applyBorder="1" applyAlignment="1" applyProtection="1">
      <alignment horizontal="right" vertical="center"/>
    </xf>
    <xf numFmtId="0" fontId="12" fillId="2" borderId="44" xfId="3" applyFont="1" applyFill="1" applyBorder="1" applyAlignment="1" applyProtection="1">
      <alignment vertical="center"/>
    </xf>
    <xf numFmtId="0" fontId="0" fillId="0" borderId="13" xfId="0" applyBorder="1"/>
    <xf numFmtId="0" fontId="0" fillId="2" borderId="13" xfId="0" applyFill="1" applyBorder="1"/>
    <xf numFmtId="0" fontId="0" fillId="0" borderId="1" xfId="0" applyBorder="1"/>
    <xf numFmtId="164" fontId="22" fillId="2" borderId="45" xfId="0" applyNumberFormat="1" applyFont="1" applyFill="1" applyBorder="1" applyAlignment="1">
      <alignment vertical="center"/>
    </xf>
    <xf numFmtId="0" fontId="10" fillId="2" borderId="45" xfId="3" applyFont="1" applyFill="1" applyBorder="1" applyAlignment="1" applyProtection="1">
      <alignment vertical="center"/>
      <protection locked="0"/>
    </xf>
    <xf numFmtId="0" fontId="17" fillId="2" borderId="45" xfId="3" applyFont="1" applyFill="1" applyBorder="1" applyAlignment="1" applyProtection="1">
      <alignment horizontal="right" vertical="center"/>
      <protection locked="0"/>
    </xf>
    <xf numFmtId="164" fontId="17" fillId="2" borderId="45" xfId="0" applyNumberFormat="1" applyFont="1" applyFill="1" applyBorder="1" applyAlignment="1">
      <alignment horizontal="right" vertical="center"/>
    </xf>
    <xf numFmtId="164" fontId="17" fillId="2" borderId="45" xfId="0" applyNumberFormat="1" applyFont="1" applyFill="1" applyBorder="1" applyAlignment="1">
      <alignment vertical="center"/>
    </xf>
    <xf numFmtId="0" fontId="23" fillId="2" borderId="46" xfId="3" applyFont="1" applyFill="1" applyBorder="1" applyAlignment="1" applyProtection="1">
      <alignment vertical="center"/>
    </xf>
    <xf numFmtId="0" fontId="11" fillId="0" borderId="13" xfId="0" applyFont="1" applyBorder="1" applyAlignment="1">
      <alignment horizontal="left"/>
    </xf>
    <xf numFmtId="0" fontId="12" fillId="2" borderId="46" xfId="3" applyFont="1" applyFill="1" applyBorder="1" applyAlignment="1" applyProtection="1">
      <alignment horizontal="right" vertical="center"/>
    </xf>
    <xf numFmtId="0" fontId="23" fillId="10" borderId="46" xfId="3" applyFont="1" applyFill="1" applyBorder="1" applyAlignment="1" applyProtection="1">
      <alignment vertical="center"/>
    </xf>
    <xf numFmtId="0" fontId="26" fillId="10" borderId="46" xfId="3" applyFont="1" applyFill="1" applyBorder="1" applyAlignment="1" applyProtection="1">
      <alignment vertical="center"/>
    </xf>
    <xf numFmtId="0" fontId="27" fillId="10" borderId="46" xfId="3" applyFont="1" applyFill="1" applyBorder="1" applyAlignment="1" applyProtection="1">
      <alignment vertical="center"/>
    </xf>
    <xf numFmtId="0" fontId="0" fillId="0" borderId="47" xfId="0" applyBorder="1"/>
    <xf numFmtId="0" fontId="27" fillId="8" borderId="46" xfId="3" applyFont="1" applyFill="1" applyBorder="1" applyAlignment="1" applyProtection="1">
      <alignment vertical="center"/>
    </xf>
    <xf numFmtId="0" fontId="26" fillId="8" borderId="46" xfId="3" applyFont="1" applyFill="1" applyBorder="1" applyAlignment="1" applyProtection="1">
      <alignment vertical="center"/>
    </xf>
    <xf numFmtId="0" fontId="30" fillId="10" borderId="46" xfId="3" applyFont="1" applyFill="1" applyBorder="1" applyAlignment="1" applyProtection="1">
      <alignment vertical="center"/>
    </xf>
    <xf numFmtId="0" fontId="15" fillId="2" borderId="0" xfId="3" applyFont="1" applyFill="1" applyBorder="1" applyAlignment="1" applyProtection="1">
      <alignment vertical="center"/>
    </xf>
    <xf numFmtId="0" fontId="14" fillId="0" borderId="4" xfId="0" applyFont="1" applyBorder="1"/>
    <xf numFmtId="0" fontId="7" fillId="4" borderId="15" xfId="5" applyFont="1" applyFill="1" applyBorder="1" applyAlignment="1" applyProtection="1">
      <alignment horizontal="center" wrapText="1"/>
    </xf>
    <xf numFmtId="0" fontId="19" fillId="6" borderId="0" xfId="0" applyFont="1" applyFill="1" applyBorder="1" applyAlignment="1" applyProtection="1">
      <alignment horizontal="center" vertical="center" wrapText="1"/>
      <protection locked="0"/>
    </xf>
    <xf numFmtId="164" fontId="19" fillId="6" borderId="0" xfId="1" applyNumberFormat="1" applyFont="1" applyFill="1" applyBorder="1" applyAlignment="1" applyProtection="1">
      <alignment horizontal="center" vertical="center"/>
      <protection locked="0"/>
    </xf>
    <xf numFmtId="0" fontId="11" fillId="2" borderId="10" xfId="0" applyFont="1" applyFill="1" applyBorder="1"/>
    <xf numFmtId="0" fontId="7" fillId="2" borderId="5" xfId="5" applyFont="1" applyFill="1" applyBorder="1" applyAlignment="1" applyProtection="1">
      <alignment horizontal="center"/>
    </xf>
    <xf numFmtId="0" fontId="7" fillId="2" borderId="42" xfId="5" applyFont="1" applyFill="1" applyBorder="1" applyAlignment="1" applyProtection="1">
      <alignment horizontal="center"/>
    </xf>
    <xf numFmtId="0" fontId="7" fillId="4" borderId="51" xfId="3" applyFont="1" applyFill="1" applyBorder="1" applyAlignment="1" applyProtection="1">
      <alignment horizontal="center" wrapText="1"/>
    </xf>
    <xf numFmtId="0" fontId="0" fillId="2" borderId="9" xfId="0" applyFill="1" applyBorder="1"/>
    <xf numFmtId="0" fontId="19" fillId="6" borderId="43" xfId="0" applyFont="1" applyFill="1" applyBorder="1" applyAlignment="1" applyProtection="1">
      <alignment vertical="center" wrapText="1"/>
      <protection locked="0"/>
    </xf>
    <xf numFmtId="0" fontId="19" fillId="6" borderId="43" xfId="5" applyFont="1" applyFill="1" applyBorder="1" applyAlignment="1" applyProtection="1">
      <alignment horizontal="left" vertical="center"/>
      <protection locked="0"/>
    </xf>
    <xf numFmtId="164" fontId="19" fillId="6" borderId="43" xfId="1" applyNumberFormat="1" applyFont="1" applyFill="1" applyBorder="1" applyAlignment="1" applyProtection="1">
      <alignment vertical="center"/>
      <protection locked="0"/>
    </xf>
    <xf numFmtId="0" fontId="0" fillId="2" borderId="0" xfId="0" applyFill="1" applyBorder="1"/>
    <xf numFmtId="164" fontId="7" fillId="2" borderId="0" xfId="1" applyNumberFormat="1" applyFont="1" applyFill="1" applyBorder="1" applyAlignment="1" applyProtection="1">
      <alignment horizontal="right" vertical="center"/>
      <protection locked="0"/>
    </xf>
    <xf numFmtId="0" fontId="13" fillId="2" borderId="22" xfId="3" applyFont="1" applyFill="1" applyBorder="1" applyAlignment="1" applyProtection="1"/>
    <xf numFmtId="0" fontId="16" fillId="2" borderId="8" xfId="3" applyFont="1" applyFill="1" applyBorder="1" applyAlignment="1" applyProtection="1"/>
    <xf numFmtId="0" fontId="0" fillId="0" borderId="56" xfId="0" applyBorder="1"/>
    <xf numFmtId="164" fontId="19" fillId="5" borderId="31" xfId="1" applyNumberFormat="1" applyFont="1" applyFill="1" applyBorder="1" applyAlignment="1" applyProtection="1">
      <alignment horizontal="center" vertical="center"/>
      <protection locked="0"/>
    </xf>
    <xf numFmtId="164" fontId="34" fillId="4" borderId="12" xfId="1" applyNumberFormat="1" applyFont="1" applyFill="1" applyBorder="1" applyAlignment="1" applyProtection="1">
      <alignment horizontal="center" vertical="center"/>
      <protection locked="0"/>
    </xf>
    <xf numFmtId="0" fontId="11" fillId="0" borderId="6" xfId="0" applyFont="1" applyBorder="1"/>
    <xf numFmtId="164" fontId="35" fillId="2" borderId="0" xfId="3" applyNumberFormat="1" applyFont="1" applyFill="1" applyBorder="1" applyAlignment="1" applyProtection="1">
      <alignment vertical="center" wrapText="1"/>
    </xf>
    <xf numFmtId="0" fontId="19" fillId="6" borderId="57" xfId="3" applyFont="1" applyFill="1" applyBorder="1" applyAlignment="1" applyProtection="1">
      <alignment horizontal="center" vertical="center"/>
      <protection locked="0"/>
    </xf>
    <xf numFmtId="0" fontId="19" fillId="6" borderId="58" xfId="3" applyFont="1" applyFill="1" applyBorder="1" applyAlignment="1" applyProtection="1">
      <alignment horizontal="center" vertical="center"/>
      <protection locked="0"/>
    </xf>
    <xf numFmtId="0" fontId="19" fillId="6" borderId="59" xfId="3" applyFont="1" applyFill="1" applyBorder="1" applyAlignment="1" applyProtection="1">
      <alignment horizontal="center" vertical="center"/>
      <protection locked="0"/>
    </xf>
    <xf numFmtId="0" fontId="7" fillId="2" borderId="38" xfId="3" applyFont="1" applyFill="1" applyBorder="1" applyAlignment="1" applyProtection="1">
      <protection locked="0"/>
    </xf>
    <xf numFmtId="0" fontId="7" fillId="2" borderId="27" xfId="3" applyFont="1" applyFill="1" applyBorder="1" applyAlignment="1" applyProtection="1">
      <protection locked="0"/>
    </xf>
    <xf numFmtId="0" fontId="11" fillId="2" borderId="48" xfId="0" applyFont="1" applyFill="1" applyBorder="1"/>
    <xf numFmtId="0" fontId="11" fillId="2" borderId="5" xfId="0" applyFont="1" applyFill="1" applyBorder="1" applyAlignment="1">
      <alignment horizontal="center"/>
    </xf>
    <xf numFmtId="0" fontId="0" fillId="0" borderId="28" xfId="0" applyBorder="1"/>
    <xf numFmtId="0" fontId="6" fillId="2" borderId="40" xfId="3" applyFont="1" applyFill="1" applyBorder="1" applyAlignment="1" applyProtection="1">
      <alignment horizontal="left" vertical="center"/>
    </xf>
    <xf numFmtId="0" fontId="33" fillId="2" borderId="14" xfId="0" applyFont="1" applyFill="1" applyBorder="1" applyAlignment="1" applyProtection="1">
      <alignment horizontal="right" vertical="center" wrapText="1"/>
      <protection locked="0"/>
    </xf>
    <xf numFmtId="0" fontId="11" fillId="0" borderId="8" xfId="0" applyFont="1" applyBorder="1"/>
    <xf numFmtId="9" fontId="18" fillId="5" borderId="23" xfId="0" applyNumberFormat="1" applyFont="1" applyFill="1" applyBorder="1" applyAlignment="1" applyProtection="1">
      <alignment horizontal="center" vertical="center"/>
      <protection locked="0"/>
    </xf>
    <xf numFmtId="0" fontId="7" fillId="2" borderId="38" xfId="5" applyFont="1" applyFill="1" applyBorder="1" applyAlignment="1" applyProtection="1">
      <alignment horizontal="center"/>
    </xf>
    <xf numFmtId="0" fontId="7" fillId="2" borderId="0" xfId="5" applyFont="1" applyFill="1" applyBorder="1" applyAlignment="1" applyProtection="1">
      <alignment horizontal="center" vertical="center" wrapText="1"/>
    </xf>
    <xf numFmtId="0" fontId="7" fillId="2" borderId="23" xfId="5" applyFont="1" applyFill="1" applyBorder="1" applyAlignment="1" applyProtection="1">
      <alignment horizontal="right"/>
    </xf>
    <xf numFmtId="0" fontId="11" fillId="0" borderId="55" xfId="0" applyFont="1" applyBorder="1"/>
    <xf numFmtId="0" fontId="11" fillId="0" borderId="55" xfId="0" applyFont="1" applyBorder="1" applyAlignment="1">
      <alignment horizontal="left"/>
    </xf>
    <xf numFmtId="164" fontId="11" fillId="0" borderId="55" xfId="0" applyNumberFormat="1" applyFont="1" applyBorder="1" applyAlignment="1">
      <alignment horizontal="left"/>
    </xf>
    <xf numFmtId="0" fontId="28" fillId="9" borderId="7" xfId="0" applyFont="1" applyFill="1" applyBorder="1" applyAlignment="1">
      <alignment horizontal="center" vertical="center" wrapText="1"/>
    </xf>
    <xf numFmtId="0" fontId="28" fillId="9" borderId="0" xfId="0" applyFont="1" applyFill="1" applyBorder="1" applyAlignment="1">
      <alignment horizontal="center" vertical="center" wrapText="1"/>
    </xf>
    <xf numFmtId="0" fontId="28" fillId="9" borderId="40" xfId="0" applyFont="1" applyFill="1" applyBorder="1" applyAlignment="1">
      <alignment horizontal="center" vertical="center" wrapText="1"/>
    </xf>
    <xf numFmtId="0" fontId="7" fillId="2" borderId="40" xfId="5" applyFont="1" applyFill="1" applyBorder="1" applyAlignment="1" applyProtection="1">
      <alignment horizontal="center" vertical="center" wrapText="1"/>
    </xf>
    <xf numFmtId="0" fontId="7" fillId="2" borderId="0" xfId="3" applyFont="1" applyFill="1" applyBorder="1" applyAlignment="1" applyProtection="1">
      <alignment horizontal="left" vertical="center"/>
    </xf>
    <xf numFmtId="0" fontId="7" fillId="2" borderId="0" xfId="3" applyFont="1" applyFill="1" applyBorder="1" applyAlignment="1" applyProtection="1">
      <alignment horizontal="right"/>
    </xf>
    <xf numFmtId="0" fontId="19" fillId="6" borderId="12" xfId="5" applyFont="1" applyFill="1" applyBorder="1" applyAlignment="1" applyProtection="1">
      <alignment horizontal="left" vertical="center"/>
      <protection locked="0"/>
    </xf>
    <xf numFmtId="0" fontId="7" fillId="4" borderId="51" xfId="5" applyFont="1" applyFill="1" applyBorder="1" applyAlignment="1" applyProtection="1">
      <alignment horizontal="center" wrapText="1"/>
    </xf>
    <xf numFmtId="0" fontId="7" fillId="2" borderId="0" xfId="5" applyFont="1" applyFill="1" applyBorder="1" applyAlignment="1" applyProtection="1">
      <alignment horizontal="center"/>
    </xf>
    <xf numFmtId="0" fontId="7" fillId="2" borderId="0" xfId="3" applyFont="1" applyFill="1" applyBorder="1" applyAlignment="1" applyProtection="1">
      <alignment horizontal="left"/>
    </xf>
    <xf numFmtId="0" fontId="7" fillId="2" borderId="62" xfId="5" applyFont="1" applyFill="1" applyBorder="1" applyAlignment="1" applyProtection="1">
      <alignment horizontal="right" vertical="top"/>
    </xf>
    <xf numFmtId="0" fontId="11" fillId="2" borderId="63" xfId="0" applyFont="1" applyFill="1" applyBorder="1" applyAlignment="1">
      <alignment horizontal="center"/>
    </xf>
    <xf numFmtId="0" fontId="11" fillId="2" borderId="64" xfId="0" applyFont="1" applyFill="1" applyBorder="1" applyAlignment="1">
      <alignment horizontal="center"/>
    </xf>
    <xf numFmtId="41" fontId="19" fillId="5" borderId="65" xfId="6" applyFont="1" applyFill="1" applyBorder="1" applyAlignment="1" applyProtection="1">
      <alignment horizontal="center" vertical="center"/>
      <protection locked="0"/>
    </xf>
    <xf numFmtId="164" fontId="19" fillId="5" borderId="66" xfId="1" applyNumberFormat="1" applyFont="1" applyFill="1" applyBorder="1" applyAlignment="1" applyProtection="1">
      <alignment horizontal="center" vertical="center"/>
      <protection locked="0"/>
    </xf>
    <xf numFmtId="0" fontId="7" fillId="2" borderId="67" xfId="5" applyFont="1" applyFill="1" applyBorder="1" applyAlignment="1" applyProtection="1">
      <alignment horizontal="center"/>
    </xf>
    <xf numFmtId="0" fontId="7" fillId="2" borderId="68" xfId="5" applyFont="1" applyFill="1" applyBorder="1" applyAlignment="1" applyProtection="1">
      <alignment horizontal="center"/>
    </xf>
    <xf numFmtId="41" fontId="19" fillId="5" borderId="69" xfId="6" applyFont="1" applyFill="1" applyBorder="1" applyAlignment="1" applyProtection="1">
      <alignment horizontal="center" vertical="center"/>
      <protection locked="0"/>
    </xf>
    <xf numFmtId="164" fontId="19" fillId="5" borderId="70" xfId="1" applyNumberFormat="1" applyFont="1" applyFill="1" applyBorder="1" applyAlignment="1" applyProtection="1">
      <alignment horizontal="center" vertical="center"/>
      <protection locked="0"/>
    </xf>
    <xf numFmtId="0" fontId="11" fillId="2" borderId="67" xfId="0" applyFont="1" applyFill="1" applyBorder="1"/>
    <xf numFmtId="0" fontId="11" fillId="2" borderId="68" xfId="0" applyFont="1" applyFill="1" applyBorder="1"/>
    <xf numFmtId="41" fontId="19" fillId="5" borderId="71" xfId="6" applyFont="1" applyFill="1" applyBorder="1" applyAlignment="1" applyProtection="1">
      <alignment horizontal="center" vertical="center"/>
      <protection locked="0"/>
    </xf>
    <xf numFmtId="164" fontId="19" fillId="5" borderId="72" xfId="1" applyNumberFormat="1" applyFont="1" applyFill="1" applyBorder="1" applyAlignment="1" applyProtection="1">
      <alignment horizontal="center" vertical="center"/>
      <protection locked="0"/>
    </xf>
    <xf numFmtId="164" fontId="19" fillId="5" borderId="15" xfId="1" applyNumberFormat="1" applyFont="1" applyFill="1" applyBorder="1" applyAlignment="1" applyProtection="1">
      <alignment horizontal="center" vertical="center"/>
      <protection locked="0"/>
    </xf>
    <xf numFmtId="0" fontId="11" fillId="2" borderId="73" xfId="0" applyFont="1" applyFill="1" applyBorder="1"/>
    <xf numFmtId="0" fontId="7" fillId="2" borderId="74" xfId="5" applyFont="1" applyFill="1" applyBorder="1" applyAlignment="1" applyProtection="1"/>
    <xf numFmtId="0" fontId="7" fillId="2" borderId="75" xfId="5" applyFont="1" applyFill="1" applyBorder="1" applyAlignment="1" applyProtection="1"/>
    <xf numFmtId="0" fontId="11" fillId="2" borderId="76" xfId="0" applyFont="1" applyFill="1" applyBorder="1"/>
    <xf numFmtId="0" fontId="7" fillId="2" borderId="77" xfId="5" applyFont="1" applyFill="1" applyBorder="1" applyAlignment="1" applyProtection="1">
      <alignment horizontal="center"/>
    </xf>
    <xf numFmtId="0" fontId="7" fillId="2" borderId="76" xfId="5" applyFont="1" applyFill="1" applyBorder="1" applyAlignment="1" applyProtection="1">
      <alignment horizontal="center"/>
    </xf>
    <xf numFmtId="0" fontId="12" fillId="2" borderId="0" xfId="5" applyFont="1" applyFill="1" applyBorder="1" applyAlignment="1" applyProtection="1">
      <alignment horizontal="right"/>
    </xf>
    <xf numFmtId="164" fontId="31" fillId="2" borderId="20" xfId="5" applyNumberFormat="1" applyFont="1" applyFill="1" applyBorder="1" applyAlignment="1" applyProtection="1"/>
    <xf numFmtId="164" fontId="31" fillId="2" borderId="51" xfId="1" applyNumberFormat="1" applyFont="1" applyFill="1" applyBorder="1" applyAlignment="1" applyProtection="1">
      <alignment horizontal="center" vertical="center"/>
      <protection locked="0"/>
    </xf>
    <xf numFmtId="164" fontId="31" fillId="2" borderId="51" xfId="5" applyNumberFormat="1" applyFont="1" applyFill="1" applyBorder="1" applyAlignment="1" applyProtection="1"/>
    <xf numFmtId="0" fontId="7" fillId="2" borderId="0" xfId="3" applyFont="1" applyFill="1" applyBorder="1" applyAlignment="1" applyProtection="1">
      <alignment horizontal="right"/>
      <protection locked="0"/>
    </xf>
    <xf numFmtId="0" fontId="11" fillId="2" borderId="78" xfId="0" applyFont="1" applyFill="1" applyBorder="1"/>
    <xf numFmtId="0" fontId="7" fillId="2" borderId="79" xfId="5" applyFont="1" applyFill="1" applyBorder="1" applyAlignment="1" applyProtection="1">
      <alignment horizontal="right"/>
    </xf>
    <xf numFmtId="0" fontId="7" fillId="2" borderId="80" xfId="5" applyFont="1" applyFill="1" applyBorder="1" applyAlignment="1" applyProtection="1">
      <alignment horizontal="center" vertical="center" wrapText="1"/>
    </xf>
    <xf numFmtId="9" fontId="19" fillId="2" borderId="29" xfId="2" applyFont="1" applyFill="1" applyBorder="1" applyAlignment="1" applyProtection="1">
      <protection locked="0"/>
    </xf>
    <xf numFmtId="9" fontId="19" fillId="2" borderId="37" xfId="2" applyFont="1" applyFill="1" applyBorder="1" applyAlignment="1" applyProtection="1">
      <protection locked="0"/>
    </xf>
    <xf numFmtId="9" fontId="19" fillId="2" borderId="38" xfId="2" applyFont="1" applyFill="1" applyBorder="1" applyAlignment="1" applyProtection="1">
      <protection locked="0"/>
    </xf>
    <xf numFmtId="9" fontId="19" fillId="2" borderId="27" xfId="2" applyFont="1" applyFill="1" applyBorder="1" applyAlignment="1" applyProtection="1">
      <protection locked="0"/>
    </xf>
    <xf numFmtId="0" fontId="7" fillId="4" borderId="24" xfId="5" applyFont="1" applyFill="1" applyBorder="1" applyAlignment="1" applyProtection="1">
      <alignment horizontal="center"/>
    </xf>
    <xf numFmtId="0" fontId="7" fillId="4" borderId="25" xfId="5" applyFont="1" applyFill="1" applyBorder="1" applyAlignment="1" applyProtection="1">
      <alignment horizontal="center"/>
    </xf>
    <xf numFmtId="0" fontId="7" fillId="4" borderId="25" xfId="5" applyFont="1" applyFill="1" applyBorder="1" applyAlignment="1" applyProtection="1">
      <alignment horizontal="center" vertical="center"/>
    </xf>
    <xf numFmtId="0" fontId="7" fillId="4" borderId="26" xfId="5" applyFont="1" applyFill="1" applyBorder="1" applyAlignment="1" applyProtection="1">
      <alignment horizontal="center" vertical="center" wrapText="1"/>
    </xf>
    <xf numFmtId="1" fontId="18" fillId="5" borderId="23" xfId="0" applyNumberFormat="1" applyFont="1" applyFill="1" applyBorder="1" applyAlignment="1" applyProtection="1">
      <alignment horizontal="center" vertical="center" wrapText="1"/>
      <protection locked="0"/>
    </xf>
    <xf numFmtId="0" fontId="12" fillId="2" borderId="0" xfId="3" applyFont="1" applyFill="1" applyBorder="1" applyAlignment="1" applyProtection="1">
      <alignment horizontal="left" vertical="center" wrapText="1"/>
    </xf>
    <xf numFmtId="0" fontId="19" fillId="2" borderId="0" xfId="5" applyFont="1" applyFill="1" applyBorder="1" applyAlignment="1" applyProtection="1">
      <alignment horizontal="center" vertical="center"/>
      <protection locked="0"/>
    </xf>
    <xf numFmtId="0" fontId="19" fillId="2" borderId="0" xfId="3" applyFont="1" applyFill="1" applyBorder="1" applyAlignment="1" applyProtection="1">
      <alignment horizontal="center" vertical="center"/>
      <protection locked="0"/>
    </xf>
    <xf numFmtId="0" fontId="20" fillId="2" borderId="0" xfId="3" applyFont="1" applyFill="1" applyBorder="1" applyAlignment="1" applyProtection="1">
      <alignment vertical="center" wrapText="1"/>
    </xf>
    <xf numFmtId="164" fontId="19" fillId="2" borderId="0" xfId="1" applyNumberFormat="1" applyFont="1" applyFill="1" applyBorder="1" applyAlignment="1" applyProtection="1">
      <alignment vertical="center" wrapText="1"/>
    </xf>
    <xf numFmtId="0" fontId="11" fillId="0" borderId="4" xfId="0" applyFont="1" applyBorder="1"/>
    <xf numFmtId="0" fontId="12" fillId="11" borderId="4" xfId="0" applyFont="1" applyFill="1" applyBorder="1"/>
    <xf numFmtId="0" fontId="40" fillId="0" borderId="0" xfId="4" applyFont="1" applyBorder="1"/>
    <xf numFmtId="0" fontId="36" fillId="0" borderId="5" xfId="0" applyFont="1" applyBorder="1"/>
    <xf numFmtId="164" fontId="32" fillId="2" borderId="39" xfId="1" applyNumberFormat="1" applyFont="1" applyFill="1" applyBorder="1" applyAlignment="1" applyProtection="1">
      <alignment vertical="center"/>
      <protection locked="0"/>
    </xf>
    <xf numFmtId="164" fontId="32" fillId="2" borderId="41" xfId="1" applyNumberFormat="1" applyFont="1" applyFill="1" applyBorder="1" applyAlignment="1" applyProtection="1">
      <alignment vertical="center"/>
      <protection locked="0"/>
    </xf>
    <xf numFmtId="0" fontId="33" fillId="6" borderId="23" xfId="5" applyFont="1" applyFill="1" applyBorder="1" applyAlignment="1" applyProtection="1">
      <alignment horizontal="center" vertical="center"/>
      <protection locked="0"/>
    </xf>
    <xf numFmtId="9" fontId="38" fillId="2" borderId="23" xfId="2" applyFont="1" applyFill="1" applyBorder="1" applyAlignment="1" applyProtection="1">
      <protection locked="0"/>
    </xf>
    <xf numFmtId="164" fontId="38" fillId="2" borderId="23" xfId="1" applyNumberFormat="1" applyFont="1" applyFill="1" applyBorder="1" applyAlignment="1" applyProtection="1">
      <protection locked="0"/>
    </xf>
    <xf numFmtId="0" fontId="38" fillId="2" borderId="23" xfId="5" applyFont="1" applyFill="1" applyBorder="1" applyAlignment="1" applyProtection="1">
      <alignment horizontal="center" vertical="center"/>
    </xf>
    <xf numFmtId="164" fontId="38" fillId="2" borderId="23" xfId="1" applyNumberFormat="1" applyFont="1" applyFill="1" applyBorder="1" applyAlignment="1" applyProtection="1">
      <alignment vertical="center"/>
      <protection locked="0"/>
    </xf>
    <xf numFmtId="0" fontId="39" fillId="5" borderId="12" xfId="1" applyNumberFormat="1" applyFont="1" applyFill="1" applyBorder="1" applyAlignment="1" applyProtection="1">
      <alignment horizontal="center" vertical="center"/>
      <protection locked="0"/>
    </xf>
    <xf numFmtId="2" fontId="39" fillId="5" borderId="12" xfId="1" applyNumberFormat="1" applyFont="1" applyFill="1" applyBorder="1" applyAlignment="1" applyProtection="1">
      <alignment vertical="center"/>
      <protection locked="0"/>
    </xf>
    <xf numFmtId="0" fontId="38" fillId="0" borderId="6" xfId="0" applyFont="1" applyBorder="1"/>
    <xf numFmtId="164" fontId="42" fillId="0" borderId="6" xfId="0" applyNumberFormat="1" applyFont="1" applyBorder="1"/>
    <xf numFmtId="0" fontId="11" fillId="4" borderId="81" xfId="0" applyFont="1" applyFill="1" applyBorder="1" applyAlignment="1">
      <alignment horizontal="right"/>
    </xf>
    <xf numFmtId="0" fontId="38" fillId="0" borderId="81" xfId="0" applyFont="1" applyBorder="1"/>
    <xf numFmtId="164" fontId="38" fillId="0" borderId="81" xfId="0" applyNumberFormat="1" applyFont="1" applyBorder="1"/>
    <xf numFmtId="164" fontId="38" fillId="0" borderId="81" xfId="1" applyNumberFormat="1" applyFont="1" applyBorder="1"/>
    <xf numFmtId="0" fontId="11" fillId="0" borderId="82" xfId="0" applyFont="1" applyBorder="1"/>
    <xf numFmtId="0" fontId="11" fillId="0" borderId="83" xfId="0" applyFont="1" applyBorder="1"/>
    <xf numFmtId="0" fontId="28" fillId="9" borderId="7" xfId="0" applyFont="1" applyFill="1" applyBorder="1" applyAlignment="1">
      <alignment vertical="center" wrapText="1"/>
    </xf>
    <xf numFmtId="0" fontId="28" fillId="9" borderId="7" xfId="0" applyFont="1" applyFill="1" applyBorder="1" applyAlignment="1">
      <alignment vertical="center"/>
    </xf>
    <xf numFmtId="0" fontId="28" fillId="9" borderId="0" xfId="0" applyFont="1" applyFill="1" applyBorder="1" applyAlignment="1">
      <alignment vertical="center"/>
    </xf>
    <xf numFmtId="0" fontId="28" fillId="9" borderId="40" xfId="0" applyFont="1" applyFill="1" applyBorder="1" applyAlignment="1">
      <alignment vertical="center"/>
    </xf>
    <xf numFmtId="0" fontId="19" fillId="6" borderId="23" xfId="5" applyFont="1" applyFill="1" applyBorder="1" applyAlignment="1" applyProtection="1">
      <alignment horizontal="center" vertical="center"/>
      <protection locked="0"/>
    </xf>
    <xf numFmtId="164" fontId="19" fillId="6" borderId="23" xfId="1" applyNumberFormat="1" applyFont="1" applyFill="1" applyBorder="1" applyAlignment="1" applyProtection="1">
      <alignment vertical="center"/>
      <protection locked="0"/>
    </xf>
    <xf numFmtId="9" fontId="11" fillId="0" borderId="4" xfId="0" applyNumberFormat="1" applyFont="1" applyBorder="1" applyAlignment="1">
      <alignment horizontal="right"/>
    </xf>
    <xf numFmtId="0" fontId="11" fillId="0" borderId="4" xfId="0" applyNumberFormat="1" applyFont="1" applyBorder="1" applyAlignment="1">
      <alignment horizontal="right"/>
    </xf>
    <xf numFmtId="9" fontId="11" fillId="0" borderId="55" xfId="0" applyNumberFormat="1" applyFont="1" applyBorder="1" applyAlignment="1">
      <alignment horizontal="left"/>
    </xf>
    <xf numFmtId="0" fontId="28" fillId="9" borderId="7" xfId="0" applyFont="1" applyFill="1" applyBorder="1" applyAlignment="1">
      <alignment horizontal="center" vertical="center" wrapText="1"/>
    </xf>
    <xf numFmtId="0" fontId="28" fillId="9" borderId="0" xfId="0" applyFont="1" applyFill="1" applyBorder="1" applyAlignment="1">
      <alignment horizontal="center" vertical="center" wrapText="1"/>
    </xf>
    <xf numFmtId="0" fontId="28" fillId="9" borderId="40" xfId="0" applyFont="1" applyFill="1" applyBorder="1" applyAlignment="1">
      <alignment horizontal="center" vertical="center" wrapText="1"/>
    </xf>
    <xf numFmtId="0" fontId="7" fillId="4" borderId="25" xfId="5" applyFont="1" applyFill="1" applyBorder="1" applyAlignment="1" applyProtection="1">
      <alignment horizontal="center" vertical="center"/>
    </xf>
    <xf numFmtId="0" fontId="19" fillId="6" borderId="12" xfId="5" applyFont="1" applyFill="1" applyBorder="1" applyAlignment="1" applyProtection="1">
      <alignment horizontal="left" vertical="center"/>
      <protection locked="0"/>
    </xf>
    <xf numFmtId="0" fontId="7" fillId="2" borderId="0" xfId="3" applyFont="1" applyFill="1" applyBorder="1" applyAlignment="1" applyProtection="1">
      <alignment horizontal="left" vertical="center"/>
    </xf>
    <xf numFmtId="0" fontId="7" fillId="2" borderId="0" xfId="3" applyFont="1" applyFill="1" applyBorder="1" applyAlignment="1" applyProtection="1">
      <alignment horizontal="right"/>
      <protection locked="0"/>
    </xf>
    <xf numFmtId="0" fontId="7" fillId="4" borderId="51" xfId="5" applyFont="1" applyFill="1" applyBorder="1" applyAlignment="1" applyProtection="1">
      <alignment horizontal="center" wrapText="1"/>
    </xf>
    <xf numFmtId="0" fontId="7" fillId="2" borderId="0" xfId="5" applyFont="1" applyFill="1" applyBorder="1" applyAlignment="1" applyProtection="1">
      <alignment horizontal="center"/>
    </xf>
    <xf numFmtId="0" fontId="12" fillId="2" borderId="0" xfId="3" applyFont="1" applyFill="1" applyBorder="1" applyAlignment="1" applyProtection="1">
      <alignment horizontal="left" vertical="center" wrapText="1"/>
    </xf>
    <xf numFmtId="0" fontId="7" fillId="2" borderId="0" xfId="3" applyFont="1" applyFill="1" applyBorder="1" applyAlignment="1" applyProtection="1">
      <alignment horizontal="right"/>
    </xf>
    <xf numFmtId="0" fontId="7" fillId="2" borderId="0" xfId="3" applyFont="1" applyFill="1" applyBorder="1" applyAlignment="1" applyProtection="1">
      <alignment horizontal="left"/>
    </xf>
    <xf numFmtId="0" fontId="3" fillId="0" borderId="0" xfId="4" applyFill="1"/>
    <xf numFmtId="0" fontId="43" fillId="0" borderId="0" xfId="0" applyFont="1" applyFill="1"/>
    <xf numFmtId="0" fontId="44" fillId="0" borderId="0" xfId="0" applyFont="1" applyBorder="1" applyAlignment="1"/>
    <xf numFmtId="0" fontId="27" fillId="10" borderId="0" xfId="3" applyFont="1" applyFill="1" applyBorder="1" applyAlignment="1" applyProtection="1">
      <alignment vertical="center"/>
    </xf>
    <xf numFmtId="0" fontId="7" fillId="4" borderId="29" xfId="5" applyFont="1" applyFill="1" applyBorder="1" applyAlignment="1" applyProtection="1">
      <alignment horizontal="center"/>
    </xf>
    <xf numFmtId="0" fontId="27" fillId="2" borderId="88" xfId="3" applyFont="1" applyFill="1" applyBorder="1" applyAlignment="1" applyProtection="1">
      <alignment vertical="center"/>
    </xf>
    <xf numFmtId="0" fontId="7" fillId="0" borderId="87" xfId="5" applyFont="1" applyFill="1" applyBorder="1" applyAlignment="1" applyProtection="1">
      <alignment horizontal="center"/>
    </xf>
    <xf numFmtId="0" fontId="43" fillId="13" borderId="0" xfId="0" applyFont="1" applyFill="1" applyBorder="1" applyAlignment="1"/>
    <xf numFmtId="0" fontId="45" fillId="0" borderId="0" xfId="0" applyFont="1" applyAlignment="1">
      <alignment vertical="top" wrapText="1"/>
    </xf>
    <xf numFmtId="0" fontId="0" fillId="0" borderId="87" xfId="0" applyBorder="1"/>
    <xf numFmtId="0" fontId="16" fillId="0" borderId="87" xfId="3" applyFont="1" applyBorder="1" applyAlignment="1">
      <alignment horizontal="right" vertical="center"/>
    </xf>
    <xf numFmtId="0" fontId="3" fillId="0" borderId="0" xfId="4" applyBorder="1"/>
    <xf numFmtId="0" fontId="0" fillId="14" borderId="0" xfId="0" applyFill="1" applyBorder="1"/>
    <xf numFmtId="0" fontId="12" fillId="12" borderId="2" xfId="0" applyFont="1" applyFill="1" applyBorder="1" applyAlignment="1">
      <alignment horizontal="left"/>
    </xf>
    <xf numFmtId="0" fontId="12" fillId="12" borderId="22" xfId="0" applyFont="1" applyFill="1" applyBorder="1" applyAlignment="1">
      <alignment horizontal="left"/>
    </xf>
    <xf numFmtId="0" fontId="12" fillId="12" borderId="3" xfId="0" applyFont="1" applyFill="1" applyBorder="1" applyAlignment="1">
      <alignment horizontal="left"/>
    </xf>
    <xf numFmtId="0" fontId="11" fillId="0" borderId="81" xfId="0" applyFont="1" applyBorder="1" applyAlignment="1">
      <alignment horizontal="left"/>
    </xf>
    <xf numFmtId="0" fontId="11" fillId="0" borderId="81" xfId="0" applyFont="1" applyFill="1" applyBorder="1" applyAlignment="1">
      <alignment horizontal="left"/>
    </xf>
    <xf numFmtId="0" fontId="28" fillId="9" borderId="49" xfId="0" applyFont="1" applyFill="1" applyBorder="1" applyAlignment="1">
      <alignment horizontal="center" vertical="center" wrapText="1"/>
    </xf>
    <xf numFmtId="0" fontId="28" fillId="9" borderId="7" xfId="0" applyFont="1" applyFill="1" applyBorder="1" applyAlignment="1">
      <alignment horizontal="center" vertical="center" wrapText="1"/>
    </xf>
    <xf numFmtId="0" fontId="28" fillId="9" borderId="38" xfId="0" applyFont="1" applyFill="1" applyBorder="1" applyAlignment="1">
      <alignment horizontal="center" vertical="center" wrapText="1"/>
    </xf>
    <xf numFmtId="0" fontId="28" fillId="9" borderId="0" xfId="0" applyFont="1" applyFill="1" applyBorder="1" applyAlignment="1">
      <alignment horizontal="center" vertical="center" wrapText="1"/>
    </xf>
    <xf numFmtId="0" fontId="28" fillId="9" borderId="39" xfId="0" applyFont="1" applyFill="1" applyBorder="1" applyAlignment="1">
      <alignment horizontal="center" vertical="center" wrapText="1"/>
    </xf>
    <xf numFmtId="0" fontId="28" fillId="9" borderId="40" xfId="0" applyFont="1" applyFill="1" applyBorder="1" applyAlignment="1">
      <alignment horizontal="center" vertical="center" wrapText="1"/>
    </xf>
    <xf numFmtId="0" fontId="29" fillId="9" borderId="7" xfId="4" applyFont="1" applyFill="1" applyBorder="1" applyAlignment="1">
      <alignment horizontal="center" vertical="center" wrapText="1"/>
    </xf>
    <xf numFmtId="0" fontId="7" fillId="5" borderId="25" xfId="3" applyFont="1" applyFill="1" applyBorder="1" applyAlignment="1" applyProtection="1">
      <alignment horizontal="center"/>
    </xf>
    <xf numFmtId="0" fontId="7" fillId="2" borderId="0" xfId="3" applyFont="1" applyFill="1" applyBorder="1" applyAlignment="1" applyProtection="1">
      <alignment horizontal="right"/>
    </xf>
    <xf numFmtId="0" fontId="12" fillId="2" borderId="44" xfId="3" applyFont="1" applyFill="1" applyBorder="1" applyAlignment="1" applyProtection="1">
      <alignment horizontal="left" vertical="center" wrapText="1"/>
    </xf>
    <xf numFmtId="0" fontId="12" fillId="2" borderId="0" xfId="3" applyFont="1" applyFill="1" applyBorder="1" applyAlignment="1" applyProtection="1">
      <alignment horizontal="left" vertical="center" wrapText="1"/>
    </xf>
    <xf numFmtId="0" fontId="41" fillId="6" borderId="24" xfId="5" applyFont="1" applyFill="1" applyBorder="1" applyAlignment="1" applyProtection="1">
      <alignment horizontal="center" vertical="center"/>
      <protection locked="0"/>
    </xf>
    <xf numFmtId="0" fontId="41" fillId="6" borderId="26" xfId="5" applyFont="1" applyFill="1" applyBorder="1" applyAlignment="1" applyProtection="1">
      <alignment horizontal="center" vertical="center"/>
      <protection locked="0"/>
    </xf>
    <xf numFmtId="0" fontId="11" fillId="4" borderId="24" xfId="0" applyFont="1" applyFill="1" applyBorder="1" applyAlignment="1">
      <alignment horizontal="left"/>
    </xf>
    <xf numFmtId="0" fontId="11" fillId="4" borderId="25" xfId="0" applyFont="1" applyFill="1" applyBorder="1" applyAlignment="1">
      <alignment horizontal="left"/>
    </xf>
    <xf numFmtId="0" fontId="11" fillId="4" borderId="26" xfId="0" applyFont="1" applyFill="1" applyBorder="1" applyAlignment="1">
      <alignment horizontal="left"/>
    </xf>
    <xf numFmtId="0" fontId="11" fillId="4" borderId="84" xfId="0" applyFont="1" applyFill="1" applyBorder="1" applyAlignment="1">
      <alignment horizontal="left"/>
    </xf>
    <xf numFmtId="0" fontId="11" fillId="4" borderId="85" xfId="0" applyFont="1" applyFill="1" applyBorder="1" applyAlignment="1">
      <alignment horizontal="left"/>
    </xf>
    <xf numFmtId="0" fontId="21" fillId="6" borderId="14" xfId="0" applyFont="1" applyFill="1" applyBorder="1" applyAlignment="1">
      <alignment horizontal="center"/>
    </xf>
    <xf numFmtId="0" fontId="21" fillId="6" borderId="51" xfId="0" applyFont="1" applyFill="1" applyBorder="1" applyAlignment="1">
      <alignment horizontal="center"/>
    </xf>
    <xf numFmtId="0" fontId="21" fillId="6" borderId="15" xfId="0" applyFont="1" applyFill="1" applyBorder="1" applyAlignment="1">
      <alignment horizontal="center"/>
    </xf>
    <xf numFmtId="0" fontId="19" fillId="6" borderId="12" xfId="5" applyFont="1" applyFill="1" applyBorder="1" applyAlignment="1" applyProtection="1">
      <alignment horizontal="left" vertical="center"/>
      <protection locked="0"/>
    </xf>
    <xf numFmtId="0" fontId="7" fillId="4" borderId="25" xfId="5" applyFont="1" applyFill="1" applyBorder="1" applyAlignment="1" applyProtection="1">
      <alignment horizontal="center" vertical="center"/>
    </xf>
    <xf numFmtId="0" fontId="21" fillId="6" borderId="19" xfId="0" applyFont="1" applyFill="1" applyBorder="1" applyAlignment="1">
      <alignment horizontal="center"/>
    </xf>
    <xf numFmtId="0" fontId="21" fillId="6" borderId="20" xfId="0" applyFont="1" applyFill="1" applyBorder="1" applyAlignment="1">
      <alignment horizontal="center"/>
    </xf>
    <xf numFmtId="0" fontId="21" fillId="6" borderId="21" xfId="0" applyFont="1" applyFill="1" applyBorder="1" applyAlignment="1">
      <alignment horizontal="center"/>
    </xf>
    <xf numFmtId="0" fontId="7" fillId="4" borderId="14" xfId="5" applyFont="1" applyFill="1" applyBorder="1" applyAlignment="1" applyProtection="1">
      <alignment horizontal="center" wrapText="1"/>
    </xf>
    <xf numFmtId="0" fontId="7" fillId="4" borderId="51" xfId="5" applyFont="1" applyFill="1" applyBorder="1" applyAlignment="1" applyProtection="1">
      <alignment horizontal="center" wrapText="1"/>
    </xf>
    <xf numFmtId="0" fontId="7" fillId="7" borderId="24" xfId="3" applyFont="1" applyFill="1" applyBorder="1" applyAlignment="1" applyProtection="1">
      <alignment horizontal="left"/>
      <protection locked="0"/>
    </xf>
    <xf numFmtId="0" fontId="7" fillId="7" borderId="25" xfId="3" applyFont="1" applyFill="1" applyBorder="1" applyAlignment="1" applyProtection="1">
      <alignment horizontal="left"/>
      <protection locked="0"/>
    </xf>
    <xf numFmtId="0" fontId="7" fillId="7" borderId="26" xfId="3" applyFont="1" applyFill="1" applyBorder="1" applyAlignment="1" applyProtection="1">
      <alignment horizontal="left"/>
      <protection locked="0"/>
    </xf>
    <xf numFmtId="0" fontId="7" fillId="2" borderId="0" xfId="3" applyFont="1" applyFill="1" applyBorder="1" applyAlignment="1" applyProtection="1">
      <alignment horizontal="right"/>
      <protection locked="0"/>
    </xf>
    <xf numFmtId="0" fontId="7" fillId="2" borderId="0" xfId="5" applyFont="1" applyFill="1" applyBorder="1" applyAlignment="1" applyProtection="1">
      <alignment horizontal="center"/>
    </xf>
    <xf numFmtId="0" fontId="7" fillId="2" borderId="27" xfId="5" applyFont="1" applyFill="1" applyBorder="1" applyAlignment="1" applyProtection="1">
      <alignment horizontal="center"/>
    </xf>
    <xf numFmtId="0" fontId="19" fillId="5" borderId="15" xfId="0" applyFont="1" applyFill="1" applyBorder="1" applyAlignment="1" applyProtection="1">
      <alignment horizontal="center" vertical="center" wrapText="1"/>
      <protection locked="0"/>
    </xf>
    <xf numFmtId="0" fontId="19" fillId="5" borderId="31" xfId="0" applyFont="1" applyFill="1" applyBorder="1" applyAlignment="1" applyProtection="1">
      <alignment horizontal="center" vertical="center" wrapText="1"/>
      <protection locked="0"/>
    </xf>
    <xf numFmtId="164" fontId="7" fillId="2" borderId="1" xfId="1" applyNumberFormat="1" applyFont="1" applyFill="1" applyBorder="1" applyAlignment="1" applyProtection="1">
      <alignment horizontal="center"/>
      <protection locked="0"/>
    </xf>
    <xf numFmtId="164" fontId="7" fillId="2" borderId="5" xfId="1" applyNumberFormat="1" applyFont="1" applyFill="1" applyBorder="1" applyAlignment="1" applyProtection="1">
      <alignment horizontal="center"/>
      <protection locked="0"/>
    </xf>
    <xf numFmtId="0" fontId="7" fillId="2" borderId="60" xfId="5" applyFont="1" applyFill="1" applyBorder="1" applyAlignment="1" applyProtection="1">
      <alignment horizontal="left"/>
    </xf>
    <xf numFmtId="0" fontId="7" fillId="2" borderId="20" xfId="5" applyFont="1" applyFill="1" applyBorder="1" applyAlignment="1" applyProtection="1">
      <alignment horizontal="left"/>
    </xf>
    <xf numFmtId="0" fontId="7" fillId="2" borderId="51" xfId="5" applyFont="1" applyFill="1" applyBorder="1" applyAlignment="1" applyProtection="1">
      <alignment horizontal="left"/>
    </xf>
    <xf numFmtId="0" fontId="7" fillId="2" borderId="50" xfId="5" applyFont="1" applyFill="1" applyBorder="1" applyAlignment="1" applyProtection="1">
      <alignment horizontal="left"/>
    </xf>
    <xf numFmtId="0" fontId="19" fillId="5" borderId="35" xfId="0" applyFont="1" applyFill="1" applyBorder="1" applyAlignment="1" applyProtection="1">
      <alignment horizontal="center" vertical="center" wrapText="1"/>
      <protection locked="0"/>
    </xf>
    <xf numFmtId="164" fontId="19" fillId="5" borderId="52" xfId="1" applyNumberFormat="1" applyFont="1" applyFill="1" applyBorder="1" applyAlignment="1" applyProtection="1">
      <alignment horizontal="left" vertical="center"/>
      <protection locked="0"/>
    </xf>
    <xf numFmtId="164" fontId="19" fillId="5" borderId="54" xfId="1" applyNumberFormat="1" applyFont="1" applyFill="1" applyBorder="1" applyAlignment="1" applyProtection="1">
      <alignment horizontal="left" vertical="center"/>
      <protection locked="0"/>
    </xf>
    <xf numFmtId="164" fontId="19" fillId="5" borderId="53" xfId="1" applyNumberFormat="1" applyFont="1" applyFill="1" applyBorder="1" applyAlignment="1" applyProtection="1">
      <alignment horizontal="left" vertical="center"/>
      <protection locked="0"/>
    </xf>
    <xf numFmtId="0" fontId="7" fillId="2" borderId="29" xfId="5" applyFont="1" applyFill="1" applyBorder="1" applyAlignment="1" applyProtection="1">
      <alignment horizontal="left"/>
    </xf>
    <xf numFmtId="0" fontId="7" fillId="2" borderId="36" xfId="5" applyFont="1" applyFill="1" applyBorder="1" applyAlignment="1" applyProtection="1">
      <alignment horizontal="left"/>
    </xf>
    <xf numFmtId="0" fontId="7" fillId="2" borderId="36" xfId="5" applyFont="1" applyFill="1" applyBorder="1" applyAlignment="1" applyProtection="1">
      <alignment horizontal="center"/>
    </xf>
    <xf numFmtId="0" fontId="7" fillId="2" borderId="37" xfId="5" applyFont="1" applyFill="1" applyBorder="1" applyAlignment="1" applyProtection="1">
      <alignment horizontal="center"/>
    </xf>
    <xf numFmtId="0" fontId="7" fillId="2" borderId="0" xfId="5" applyFont="1" applyFill="1" applyBorder="1" applyAlignment="1" applyProtection="1">
      <alignment horizontal="left"/>
    </xf>
    <xf numFmtId="0" fontId="39" fillId="5" borderId="12" xfId="0" applyFont="1" applyFill="1" applyBorder="1" applyAlignment="1" applyProtection="1">
      <alignment horizontal="left" vertical="center" wrapText="1"/>
      <protection locked="0"/>
    </xf>
    <xf numFmtId="0" fontId="39" fillId="5" borderId="12" xfId="0" applyFont="1" applyFill="1" applyBorder="1" applyAlignment="1" applyProtection="1">
      <alignment horizontal="center" vertical="center" wrapText="1"/>
      <protection locked="0"/>
    </xf>
    <xf numFmtId="0" fontId="37" fillId="8" borderId="45" xfId="3" applyFont="1" applyFill="1" applyBorder="1" applyAlignment="1" applyProtection="1">
      <alignment horizontal="left" vertical="center"/>
    </xf>
    <xf numFmtId="165" fontId="25" fillId="2" borderId="0" xfId="2" applyNumberFormat="1" applyFont="1" applyFill="1" applyBorder="1" applyAlignment="1" applyProtection="1">
      <alignment horizontal="left" vertical="center"/>
    </xf>
    <xf numFmtId="0" fontId="18" fillId="5" borderId="24" xfId="3" applyFont="1" applyFill="1" applyBorder="1" applyAlignment="1" applyProtection="1">
      <alignment horizontal="left" vertical="center"/>
      <protection locked="0"/>
    </xf>
    <xf numFmtId="0" fontId="18" fillId="5" borderId="25" xfId="3" applyFont="1" applyFill="1" applyBorder="1" applyAlignment="1" applyProtection="1">
      <alignment horizontal="left" vertical="center"/>
      <protection locked="0"/>
    </xf>
    <xf numFmtId="0" fontId="18" fillId="5" borderId="26" xfId="3" applyFont="1" applyFill="1" applyBorder="1" applyAlignment="1" applyProtection="1">
      <alignment horizontal="left" vertical="center"/>
      <protection locked="0"/>
    </xf>
    <xf numFmtId="0" fontId="18" fillId="2" borderId="0" xfId="3" applyFont="1" applyFill="1" applyBorder="1" applyAlignment="1" applyProtection="1">
      <alignment horizontal="center" vertical="center"/>
      <protection locked="0"/>
    </xf>
    <xf numFmtId="49" fontId="18" fillId="5" borderId="16" xfId="3" applyNumberFormat="1" applyFont="1" applyFill="1" applyBorder="1" applyAlignment="1" applyProtection="1">
      <alignment horizontal="left" vertical="top" wrapText="1"/>
    </xf>
    <xf numFmtId="49" fontId="18" fillId="5" borderId="17" xfId="3" applyNumberFormat="1" applyFont="1" applyFill="1" applyBorder="1" applyAlignment="1" applyProtection="1">
      <alignment horizontal="left" vertical="top" wrapText="1"/>
    </xf>
    <xf numFmtId="49" fontId="18" fillId="5" borderId="18" xfId="3" applyNumberFormat="1" applyFont="1" applyFill="1" applyBorder="1" applyAlignment="1" applyProtection="1">
      <alignment horizontal="left" vertical="top" wrapText="1"/>
    </xf>
    <xf numFmtId="49" fontId="18" fillId="5" borderId="19" xfId="3" applyNumberFormat="1" applyFont="1" applyFill="1" applyBorder="1" applyAlignment="1" applyProtection="1">
      <alignment horizontal="left" vertical="top" wrapText="1"/>
    </xf>
    <xf numFmtId="49" fontId="18" fillId="5" borderId="20" xfId="3" applyNumberFormat="1" applyFont="1" applyFill="1" applyBorder="1" applyAlignment="1" applyProtection="1">
      <alignment horizontal="left" vertical="top" wrapText="1"/>
    </xf>
    <xf numFmtId="49" fontId="18" fillId="5" borderId="21" xfId="3" applyNumberFormat="1" applyFont="1" applyFill="1" applyBorder="1" applyAlignment="1" applyProtection="1">
      <alignment horizontal="left" vertical="top" wrapText="1"/>
    </xf>
    <xf numFmtId="0" fontId="7" fillId="2" borderId="0" xfId="3" applyFont="1" applyFill="1" applyBorder="1" applyAlignment="1" applyProtection="1">
      <alignment horizontal="left" vertical="center"/>
    </xf>
    <xf numFmtId="0" fontId="7" fillId="2" borderId="60" xfId="3" applyFont="1" applyFill="1" applyBorder="1" applyAlignment="1" applyProtection="1">
      <alignment horizontal="center" vertical="center"/>
    </xf>
    <xf numFmtId="0" fontId="7" fillId="2" borderId="61" xfId="3" applyFont="1" applyFill="1" applyBorder="1" applyAlignment="1" applyProtection="1">
      <alignment horizontal="center" vertical="center"/>
    </xf>
    <xf numFmtId="0" fontId="0" fillId="0" borderId="86"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45" fillId="0" borderId="0" xfId="0" applyFont="1" applyAlignment="1">
      <alignment horizontal="center" vertical="top" wrapText="1"/>
    </xf>
  </cellXfs>
  <cellStyles count="7">
    <cellStyle name="Comma" xfId="1" builtinId="3"/>
    <cellStyle name="Comma [0]" xfId="6" builtinId="6"/>
    <cellStyle name="Hyperlink" xfId="4" builtinId="8"/>
    <cellStyle name="Normal" xfId="0" builtinId="0"/>
    <cellStyle name="Normal 2" xfId="3" xr:uid="{00000000-0005-0000-0000-000004000000}"/>
    <cellStyle name="Normal 2 2" xfId="5" xr:uid="{00000000-0005-0000-0000-000005000000}"/>
    <cellStyle name="Percent" xfId="2" builtinId="5" customBuiltin="1"/>
  </cellStyles>
  <dxfs count="0"/>
  <tableStyles count="0" defaultTableStyle="TableStyleMedium2" defaultPivotStyle="PivotStyleLight16"/>
  <colors>
    <mruColors>
      <color rgb="FFEAEAEA"/>
      <color rgb="FFDDDDDD"/>
      <color rgb="FFCDCDCD"/>
      <color rgb="FFFAFAFA"/>
      <color rgb="FFDAECF4"/>
      <color rgb="FF4C98B5"/>
      <color rgb="FF89B1C1"/>
      <color rgb="FFB0D8E8"/>
      <color rgb="FF3894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190500</xdr:colOff>
          <xdr:row>6</xdr:row>
          <xdr:rowOff>180975</xdr:rowOff>
        </xdr:from>
        <xdr:to>
          <xdr:col>12</xdr:col>
          <xdr:colOff>428625</xdr:colOff>
          <xdr:row>8</xdr:row>
          <xdr:rowOff>9525</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9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xdr:row>
          <xdr:rowOff>180975</xdr:rowOff>
        </xdr:from>
        <xdr:to>
          <xdr:col>12</xdr:col>
          <xdr:colOff>428625</xdr:colOff>
          <xdr:row>9</xdr:row>
          <xdr:rowOff>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9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8</xdr:row>
          <xdr:rowOff>180975</xdr:rowOff>
        </xdr:from>
        <xdr:to>
          <xdr:col>12</xdr:col>
          <xdr:colOff>428625</xdr:colOff>
          <xdr:row>10</xdr:row>
          <xdr:rowOff>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9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xdr:row>
          <xdr:rowOff>180975</xdr:rowOff>
        </xdr:from>
        <xdr:to>
          <xdr:col>12</xdr:col>
          <xdr:colOff>428625</xdr:colOff>
          <xdr:row>11</xdr:row>
          <xdr:rowOff>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9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xdr:row>
          <xdr:rowOff>180975</xdr:rowOff>
        </xdr:from>
        <xdr:to>
          <xdr:col>12</xdr:col>
          <xdr:colOff>428625</xdr:colOff>
          <xdr:row>11</xdr:row>
          <xdr:rowOff>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9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10</xdr:row>
          <xdr:rowOff>180975</xdr:rowOff>
        </xdr:from>
        <xdr:to>
          <xdr:col>12</xdr:col>
          <xdr:colOff>428625</xdr:colOff>
          <xdr:row>12</xdr:row>
          <xdr:rowOff>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9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10</xdr:row>
          <xdr:rowOff>180975</xdr:rowOff>
        </xdr:from>
        <xdr:to>
          <xdr:col>12</xdr:col>
          <xdr:colOff>428625</xdr:colOff>
          <xdr:row>12</xdr:row>
          <xdr:rowOff>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9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11</xdr:row>
          <xdr:rowOff>180975</xdr:rowOff>
        </xdr:from>
        <xdr:to>
          <xdr:col>12</xdr:col>
          <xdr:colOff>428625</xdr:colOff>
          <xdr:row>13</xdr:row>
          <xdr:rowOff>0</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9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11</xdr:row>
          <xdr:rowOff>180975</xdr:rowOff>
        </xdr:from>
        <xdr:to>
          <xdr:col>12</xdr:col>
          <xdr:colOff>428625</xdr:colOff>
          <xdr:row>13</xdr:row>
          <xdr:rowOff>0</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9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12</xdr:row>
          <xdr:rowOff>180975</xdr:rowOff>
        </xdr:from>
        <xdr:to>
          <xdr:col>12</xdr:col>
          <xdr:colOff>428625</xdr:colOff>
          <xdr:row>14</xdr:row>
          <xdr:rowOff>0</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9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12</xdr:row>
          <xdr:rowOff>180975</xdr:rowOff>
        </xdr:from>
        <xdr:to>
          <xdr:col>12</xdr:col>
          <xdr:colOff>428625</xdr:colOff>
          <xdr:row>14</xdr:row>
          <xdr:rowOff>0</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9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13</xdr:row>
          <xdr:rowOff>180975</xdr:rowOff>
        </xdr:from>
        <xdr:to>
          <xdr:col>12</xdr:col>
          <xdr:colOff>428625</xdr:colOff>
          <xdr:row>15</xdr:row>
          <xdr:rowOff>0</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9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13</xdr:row>
          <xdr:rowOff>180975</xdr:rowOff>
        </xdr:from>
        <xdr:to>
          <xdr:col>12</xdr:col>
          <xdr:colOff>428625</xdr:colOff>
          <xdr:row>15</xdr:row>
          <xdr:rowOff>0</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9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14</xdr:row>
          <xdr:rowOff>180975</xdr:rowOff>
        </xdr:from>
        <xdr:to>
          <xdr:col>12</xdr:col>
          <xdr:colOff>428625</xdr:colOff>
          <xdr:row>16</xdr:row>
          <xdr:rowOff>0</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9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14</xdr:row>
          <xdr:rowOff>180975</xdr:rowOff>
        </xdr:from>
        <xdr:to>
          <xdr:col>12</xdr:col>
          <xdr:colOff>428625</xdr:colOff>
          <xdr:row>16</xdr:row>
          <xdr:rowOff>0</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9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xdr:row>
          <xdr:rowOff>180975</xdr:rowOff>
        </xdr:from>
        <xdr:to>
          <xdr:col>12</xdr:col>
          <xdr:colOff>428625</xdr:colOff>
          <xdr:row>17</xdr:row>
          <xdr:rowOff>0</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9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xdr:row>
          <xdr:rowOff>180975</xdr:rowOff>
        </xdr:from>
        <xdr:to>
          <xdr:col>12</xdr:col>
          <xdr:colOff>428625</xdr:colOff>
          <xdr:row>17</xdr:row>
          <xdr:rowOff>0</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9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16</xdr:row>
          <xdr:rowOff>180975</xdr:rowOff>
        </xdr:from>
        <xdr:to>
          <xdr:col>12</xdr:col>
          <xdr:colOff>428625</xdr:colOff>
          <xdr:row>18</xdr:row>
          <xdr:rowOff>0</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9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16</xdr:row>
          <xdr:rowOff>180975</xdr:rowOff>
        </xdr:from>
        <xdr:to>
          <xdr:col>12</xdr:col>
          <xdr:colOff>428625</xdr:colOff>
          <xdr:row>18</xdr:row>
          <xdr:rowOff>0</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9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180975</xdr:rowOff>
        </xdr:from>
        <xdr:to>
          <xdr:col>12</xdr:col>
          <xdr:colOff>428625</xdr:colOff>
          <xdr:row>19</xdr:row>
          <xdr:rowOff>0</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9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180975</xdr:rowOff>
        </xdr:from>
        <xdr:to>
          <xdr:col>12</xdr:col>
          <xdr:colOff>428625</xdr:colOff>
          <xdr:row>19</xdr:row>
          <xdr:rowOff>0</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9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18</xdr:row>
          <xdr:rowOff>180975</xdr:rowOff>
        </xdr:from>
        <xdr:to>
          <xdr:col>12</xdr:col>
          <xdr:colOff>428625</xdr:colOff>
          <xdr:row>20</xdr:row>
          <xdr:rowOff>0</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9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18</xdr:row>
          <xdr:rowOff>180975</xdr:rowOff>
        </xdr:from>
        <xdr:to>
          <xdr:col>12</xdr:col>
          <xdr:colOff>428625</xdr:colOff>
          <xdr:row>20</xdr:row>
          <xdr:rowOff>0</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9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180975</xdr:rowOff>
        </xdr:from>
        <xdr:to>
          <xdr:col>12</xdr:col>
          <xdr:colOff>428625</xdr:colOff>
          <xdr:row>21</xdr:row>
          <xdr:rowOff>0</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9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180975</xdr:rowOff>
        </xdr:from>
        <xdr:to>
          <xdr:col>12</xdr:col>
          <xdr:colOff>428625</xdr:colOff>
          <xdr:row>21</xdr:row>
          <xdr:rowOff>0</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9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20</xdr:row>
          <xdr:rowOff>180975</xdr:rowOff>
        </xdr:from>
        <xdr:to>
          <xdr:col>12</xdr:col>
          <xdr:colOff>428625</xdr:colOff>
          <xdr:row>22</xdr:row>
          <xdr:rowOff>0</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9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20</xdr:row>
          <xdr:rowOff>180975</xdr:rowOff>
        </xdr:from>
        <xdr:to>
          <xdr:col>12</xdr:col>
          <xdr:colOff>428625</xdr:colOff>
          <xdr:row>22</xdr:row>
          <xdr:rowOff>0</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9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21</xdr:row>
          <xdr:rowOff>180975</xdr:rowOff>
        </xdr:from>
        <xdr:to>
          <xdr:col>12</xdr:col>
          <xdr:colOff>428625</xdr:colOff>
          <xdr:row>23</xdr:row>
          <xdr:rowOff>0</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9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21</xdr:row>
          <xdr:rowOff>180975</xdr:rowOff>
        </xdr:from>
        <xdr:to>
          <xdr:col>12</xdr:col>
          <xdr:colOff>428625</xdr:colOff>
          <xdr:row>23</xdr:row>
          <xdr:rowOff>0</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9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180975</xdr:rowOff>
        </xdr:from>
        <xdr:to>
          <xdr:col>12</xdr:col>
          <xdr:colOff>428625</xdr:colOff>
          <xdr:row>24</xdr:row>
          <xdr:rowOff>0</xdr:rowOff>
        </xdr:to>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09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180975</xdr:rowOff>
        </xdr:from>
        <xdr:to>
          <xdr:col>12</xdr:col>
          <xdr:colOff>428625</xdr:colOff>
          <xdr:row>24</xdr:row>
          <xdr:rowOff>0</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09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23</xdr:row>
          <xdr:rowOff>180975</xdr:rowOff>
        </xdr:from>
        <xdr:to>
          <xdr:col>12</xdr:col>
          <xdr:colOff>428625</xdr:colOff>
          <xdr:row>25</xdr:row>
          <xdr:rowOff>0</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09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23</xdr:row>
          <xdr:rowOff>180975</xdr:rowOff>
        </xdr:from>
        <xdr:to>
          <xdr:col>12</xdr:col>
          <xdr:colOff>428625</xdr:colOff>
          <xdr:row>25</xdr:row>
          <xdr:rowOff>0</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09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24</xdr:row>
          <xdr:rowOff>180975</xdr:rowOff>
        </xdr:from>
        <xdr:to>
          <xdr:col>12</xdr:col>
          <xdr:colOff>428625</xdr:colOff>
          <xdr:row>26</xdr:row>
          <xdr:rowOff>0</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09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24</xdr:row>
          <xdr:rowOff>180975</xdr:rowOff>
        </xdr:from>
        <xdr:to>
          <xdr:col>12</xdr:col>
          <xdr:colOff>428625</xdr:colOff>
          <xdr:row>26</xdr:row>
          <xdr:rowOff>0</xdr:rowOff>
        </xdr:to>
        <xdr:sp macro="" textlink="">
          <xdr:nvSpPr>
            <xdr:cNvPr id="24630" name="Check Box 54" hidden="1">
              <a:extLst>
                <a:ext uri="{63B3BB69-23CF-44E3-9099-C40C66FF867C}">
                  <a14:compatExt spid="_x0000_s24630"/>
                </a:ext>
                <a:ext uri="{FF2B5EF4-FFF2-40B4-BE49-F238E27FC236}">
                  <a16:creationId xmlns:a16="http://schemas.microsoft.com/office/drawing/2014/main" id="{00000000-0008-0000-09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25</xdr:row>
          <xdr:rowOff>180975</xdr:rowOff>
        </xdr:from>
        <xdr:to>
          <xdr:col>12</xdr:col>
          <xdr:colOff>428625</xdr:colOff>
          <xdr:row>27</xdr:row>
          <xdr:rowOff>0</xdr:rowOff>
        </xdr:to>
        <xdr:sp macro="" textlink="">
          <xdr:nvSpPr>
            <xdr:cNvPr id="24631" name="Check Box 55" hidden="1">
              <a:extLst>
                <a:ext uri="{63B3BB69-23CF-44E3-9099-C40C66FF867C}">
                  <a14:compatExt spid="_x0000_s24631"/>
                </a:ext>
                <a:ext uri="{FF2B5EF4-FFF2-40B4-BE49-F238E27FC236}">
                  <a16:creationId xmlns:a16="http://schemas.microsoft.com/office/drawing/2014/main" id="{00000000-0008-0000-09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25</xdr:row>
          <xdr:rowOff>180975</xdr:rowOff>
        </xdr:from>
        <xdr:to>
          <xdr:col>12</xdr:col>
          <xdr:colOff>428625</xdr:colOff>
          <xdr:row>27</xdr:row>
          <xdr:rowOff>0</xdr:rowOff>
        </xdr:to>
        <xdr:sp macro="" textlink="">
          <xdr:nvSpPr>
            <xdr:cNvPr id="24632" name="Check Box 56" hidden="1">
              <a:extLst>
                <a:ext uri="{63B3BB69-23CF-44E3-9099-C40C66FF867C}">
                  <a14:compatExt spid="_x0000_s24632"/>
                </a:ext>
                <a:ext uri="{FF2B5EF4-FFF2-40B4-BE49-F238E27FC236}">
                  <a16:creationId xmlns:a16="http://schemas.microsoft.com/office/drawing/2014/main" id="{00000000-0008-0000-09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26</xdr:row>
          <xdr:rowOff>180975</xdr:rowOff>
        </xdr:from>
        <xdr:to>
          <xdr:col>12</xdr:col>
          <xdr:colOff>428625</xdr:colOff>
          <xdr:row>28</xdr:row>
          <xdr:rowOff>0</xdr:rowOff>
        </xdr:to>
        <xdr:sp macro="" textlink="">
          <xdr:nvSpPr>
            <xdr:cNvPr id="24633" name="Check Box 57" hidden="1">
              <a:extLst>
                <a:ext uri="{63B3BB69-23CF-44E3-9099-C40C66FF867C}">
                  <a14:compatExt spid="_x0000_s24633"/>
                </a:ext>
                <a:ext uri="{FF2B5EF4-FFF2-40B4-BE49-F238E27FC236}">
                  <a16:creationId xmlns:a16="http://schemas.microsoft.com/office/drawing/2014/main" id="{00000000-0008-0000-09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26</xdr:row>
          <xdr:rowOff>180975</xdr:rowOff>
        </xdr:from>
        <xdr:to>
          <xdr:col>12</xdr:col>
          <xdr:colOff>428625</xdr:colOff>
          <xdr:row>28</xdr:row>
          <xdr:rowOff>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9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xdr:row>
          <xdr:rowOff>180975</xdr:rowOff>
        </xdr:from>
        <xdr:to>
          <xdr:col>12</xdr:col>
          <xdr:colOff>428625</xdr:colOff>
          <xdr:row>9</xdr:row>
          <xdr:rowOff>0</xdr:rowOff>
        </xdr:to>
        <xdr:sp macro="" textlink="">
          <xdr:nvSpPr>
            <xdr:cNvPr id="24673" name="Check Box 97" hidden="1">
              <a:extLst>
                <a:ext uri="{63B3BB69-23CF-44E3-9099-C40C66FF867C}">
                  <a14:compatExt spid="_x0000_s24673"/>
                </a:ext>
                <a:ext uri="{FF2B5EF4-FFF2-40B4-BE49-F238E27FC236}">
                  <a16:creationId xmlns:a16="http://schemas.microsoft.com/office/drawing/2014/main" id="{00000000-0008-0000-09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8</xdr:row>
          <xdr:rowOff>180975</xdr:rowOff>
        </xdr:from>
        <xdr:to>
          <xdr:col>12</xdr:col>
          <xdr:colOff>428625</xdr:colOff>
          <xdr:row>10</xdr:row>
          <xdr:rowOff>0</xdr:rowOff>
        </xdr:to>
        <xdr:sp macro="" textlink="">
          <xdr:nvSpPr>
            <xdr:cNvPr id="24674" name="Check Box 98" hidden="1">
              <a:extLst>
                <a:ext uri="{63B3BB69-23CF-44E3-9099-C40C66FF867C}">
                  <a14:compatExt spid="_x0000_s24674"/>
                </a:ext>
                <a:ext uri="{FF2B5EF4-FFF2-40B4-BE49-F238E27FC236}">
                  <a16:creationId xmlns:a16="http://schemas.microsoft.com/office/drawing/2014/main" id="{00000000-0008-0000-09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8</xdr:row>
          <xdr:rowOff>180975</xdr:rowOff>
        </xdr:from>
        <xdr:to>
          <xdr:col>12</xdr:col>
          <xdr:colOff>428625</xdr:colOff>
          <xdr:row>10</xdr:row>
          <xdr:rowOff>0</xdr:rowOff>
        </xdr:to>
        <xdr:sp macro="" textlink="">
          <xdr:nvSpPr>
            <xdr:cNvPr id="24675" name="Check Box 99" hidden="1">
              <a:extLst>
                <a:ext uri="{63B3BB69-23CF-44E3-9099-C40C66FF867C}">
                  <a14:compatExt spid="_x0000_s24675"/>
                </a:ext>
                <a:ext uri="{FF2B5EF4-FFF2-40B4-BE49-F238E27FC236}">
                  <a16:creationId xmlns:a16="http://schemas.microsoft.com/office/drawing/2014/main" id="{00000000-0008-0000-09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xdr:row>
          <xdr:rowOff>180975</xdr:rowOff>
        </xdr:from>
        <xdr:to>
          <xdr:col>12</xdr:col>
          <xdr:colOff>428625</xdr:colOff>
          <xdr:row>11</xdr:row>
          <xdr:rowOff>0</xdr:rowOff>
        </xdr:to>
        <xdr:sp macro="" textlink="">
          <xdr:nvSpPr>
            <xdr:cNvPr id="24676" name="Check Box 100" hidden="1">
              <a:extLst>
                <a:ext uri="{63B3BB69-23CF-44E3-9099-C40C66FF867C}">
                  <a14:compatExt spid="_x0000_s24676"/>
                </a:ext>
                <a:ext uri="{FF2B5EF4-FFF2-40B4-BE49-F238E27FC236}">
                  <a16:creationId xmlns:a16="http://schemas.microsoft.com/office/drawing/2014/main" id="{00000000-0008-0000-0900-00006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xdr:row>
          <xdr:rowOff>180975</xdr:rowOff>
        </xdr:from>
        <xdr:to>
          <xdr:col>12</xdr:col>
          <xdr:colOff>428625</xdr:colOff>
          <xdr:row>11</xdr:row>
          <xdr:rowOff>0</xdr:rowOff>
        </xdr:to>
        <xdr:sp macro="" textlink="">
          <xdr:nvSpPr>
            <xdr:cNvPr id="24677" name="Check Box 101" hidden="1">
              <a:extLst>
                <a:ext uri="{63B3BB69-23CF-44E3-9099-C40C66FF867C}">
                  <a14:compatExt spid="_x0000_s24677"/>
                </a:ext>
                <a:ext uri="{FF2B5EF4-FFF2-40B4-BE49-F238E27FC236}">
                  <a16:creationId xmlns:a16="http://schemas.microsoft.com/office/drawing/2014/main" id="{00000000-0008-0000-09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xdr:row>
          <xdr:rowOff>180975</xdr:rowOff>
        </xdr:from>
        <xdr:to>
          <xdr:col>12</xdr:col>
          <xdr:colOff>428625</xdr:colOff>
          <xdr:row>11</xdr:row>
          <xdr:rowOff>0</xdr:rowOff>
        </xdr:to>
        <xdr:sp macro="" textlink="">
          <xdr:nvSpPr>
            <xdr:cNvPr id="24678" name="Check Box 102" hidden="1">
              <a:extLst>
                <a:ext uri="{63B3BB69-23CF-44E3-9099-C40C66FF867C}">
                  <a14:compatExt spid="_x0000_s24678"/>
                </a:ext>
                <a:ext uri="{FF2B5EF4-FFF2-40B4-BE49-F238E27FC236}">
                  <a16:creationId xmlns:a16="http://schemas.microsoft.com/office/drawing/2014/main" id="{00000000-0008-0000-0900-00006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10</xdr:row>
          <xdr:rowOff>180975</xdr:rowOff>
        </xdr:from>
        <xdr:to>
          <xdr:col>12</xdr:col>
          <xdr:colOff>428625</xdr:colOff>
          <xdr:row>12</xdr:row>
          <xdr:rowOff>0</xdr:rowOff>
        </xdr:to>
        <xdr:sp macro="" textlink="">
          <xdr:nvSpPr>
            <xdr:cNvPr id="24679" name="Check Box 103" hidden="1">
              <a:extLst>
                <a:ext uri="{63B3BB69-23CF-44E3-9099-C40C66FF867C}">
                  <a14:compatExt spid="_x0000_s24679"/>
                </a:ext>
                <a:ext uri="{FF2B5EF4-FFF2-40B4-BE49-F238E27FC236}">
                  <a16:creationId xmlns:a16="http://schemas.microsoft.com/office/drawing/2014/main" id="{00000000-0008-0000-0900-00006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10</xdr:row>
          <xdr:rowOff>180975</xdr:rowOff>
        </xdr:from>
        <xdr:to>
          <xdr:col>12</xdr:col>
          <xdr:colOff>428625</xdr:colOff>
          <xdr:row>12</xdr:row>
          <xdr:rowOff>0</xdr:rowOff>
        </xdr:to>
        <xdr:sp macro="" textlink="">
          <xdr:nvSpPr>
            <xdr:cNvPr id="24680" name="Check Box 104" hidden="1">
              <a:extLst>
                <a:ext uri="{63B3BB69-23CF-44E3-9099-C40C66FF867C}">
                  <a14:compatExt spid="_x0000_s24680"/>
                </a:ext>
                <a:ext uri="{FF2B5EF4-FFF2-40B4-BE49-F238E27FC236}">
                  <a16:creationId xmlns:a16="http://schemas.microsoft.com/office/drawing/2014/main" id="{00000000-0008-0000-0900-00006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10</xdr:row>
          <xdr:rowOff>180975</xdr:rowOff>
        </xdr:from>
        <xdr:to>
          <xdr:col>12</xdr:col>
          <xdr:colOff>428625</xdr:colOff>
          <xdr:row>12</xdr:row>
          <xdr:rowOff>0</xdr:rowOff>
        </xdr:to>
        <xdr:sp macro="" textlink="">
          <xdr:nvSpPr>
            <xdr:cNvPr id="24681" name="Check Box 105" hidden="1">
              <a:extLst>
                <a:ext uri="{63B3BB69-23CF-44E3-9099-C40C66FF867C}">
                  <a14:compatExt spid="_x0000_s24681"/>
                </a:ext>
                <a:ext uri="{FF2B5EF4-FFF2-40B4-BE49-F238E27FC236}">
                  <a16:creationId xmlns:a16="http://schemas.microsoft.com/office/drawing/2014/main" id="{00000000-0008-0000-0900-00006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11</xdr:row>
          <xdr:rowOff>180975</xdr:rowOff>
        </xdr:from>
        <xdr:to>
          <xdr:col>12</xdr:col>
          <xdr:colOff>428625</xdr:colOff>
          <xdr:row>13</xdr:row>
          <xdr:rowOff>0</xdr:rowOff>
        </xdr:to>
        <xdr:sp macro="" textlink="">
          <xdr:nvSpPr>
            <xdr:cNvPr id="24682" name="Check Box 106" hidden="1">
              <a:extLst>
                <a:ext uri="{63B3BB69-23CF-44E3-9099-C40C66FF867C}">
                  <a14:compatExt spid="_x0000_s24682"/>
                </a:ext>
                <a:ext uri="{FF2B5EF4-FFF2-40B4-BE49-F238E27FC236}">
                  <a16:creationId xmlns:a16="http://schemas.microsoft.com/office/drawing/2014/main" id="{00000000-0008-0000-0900-00006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11</xdr:row>
          <xdr:rowOff>180975</xdr:rowOff>
        </xdr:from>
        <xdr:to>
          <xdr:col>12</xdr:col>
          <xdr:colOff>428625</xdr:colOff>
          <xdr:row>13</xdr:row>
          <xdr:rowOff>0</xdr:rowOff>
        </xdr:to>
        <xdr:sp macro="" textlink="">
          <xdr:nvSpPr>
            <xdr:cNvPr id="24683" name="Check Box 107" hidden="1">
              <a:extLst>
                <a:ext uri="{63B3BB69-23CF-44E3-9099-C40C66FF867C}">
                  <a14:compatExt spid="_x0000_s24683"/>
                </a:ext>
                <a:ext uri="{FF2B5EF4-FFF2-40B4-BE49-F238E27FC236}">
                  <a16:creationId xmlns:a16="http://schemas.microsoft.com/office/drawing/2014/main" id="{00000000-0008-0000-0900-00006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11</xdr:row>
          <xdr:rowOff>180975</xdr:rowOff>
        </xdr:from>
        <xdr:to>
          <xdr:col>12</xdr:col>
          <xdr:colOff>428625</xdr:colOff>
          <xdr:row>13</xdr:row>
          <xdr:rowOff>0</xdr:rowOff>
        </xdr:to>
        <xdr:sp macro="" textlink="">
          <xdr:nvSpPr>
            <xdr:cNvPr id="24684" name="Check Box 108" hidden="1">
              <a:extLst>
                <a:ext uri="{63B3BB69-23CF-44E3-9099-C40C66FF867C}">
                  <a14:compatExt spid="_x0000_s24684"/>
                </a:ext>
                <a:ext uri="{FF2B5EF4-FFF2-40B4-BE49-F238E27FC236}">
                  <a16:creationId xmlns:a16="http://schemas.microsoft.com/office/drawing/2014/main" id="{00000000-0008-0000-0900-00006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12</xdr:row>
          <xdr:rowOff>180975</xdr:rowOff>
        </xdr:from>
        <xdr:to>
          <xdr:col>12</xdr:col>
          <xdr:colOff>428625</xdr:colOff>
          <xdr:row>14</xdr:row>
          <xdr:rowOff>0</xdr:rowOff>
        </xdr:to>
        <xdr:sp macro="" textlink="">
          <xdr:nvSpPr>
            <xdr:cNvPr id="24685" name="Check Box 109" hidden="1">
              <a:extLst>
                <a:ext uri="{63B3BB69-23CF-44E3-9099-C40C66FF867C}">
                  <a14:compatExt spid="_x0000_s24685"/>
                </a:ext>
                <a:ext uri="{FF2B5EF4-FFF2-40B4-BE49-F238E27FC236}">
                  <a16:creationId xmlns:a16="http://schemas.microsoft.com/office/drawing/2014/main" id="{00000000-0008-0000-0900-00006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12</xdr:row>
          <xdr:rowOff>180975</xdr:rowOff>
        </xdr:from>
        <xdr:to>
          <xdr:col>12</xdr:col>
          <xdr:colOff>428625</xdr:colOff>
          <xdr:row>14</xdr:row>
          <xdr:rowOff>0</xdr:rowOff>
        </xdr:to>
        <xdr:sp macro="" textlink="">
          <xdr:nvSpPr>
            <xdr:cNvPr id="24686" name="Check Box 110" hidden="1">
              <a:extLst>
                <a:ext uri="{63B3BB69-23CF-44E3-9099-C40C66FF867C}">
                  <a14:compatExt spid="_x0000_s24686"/>
                </a:ext>
                <a:ext uri="{FF2B5EF4-FFF2-40B4-BE49-F238E27FC236}">
                  <a16:creationId xmlns:a16="http://schemas.microsoft.com/office/drawing/2014/main" id="{00000000-0008-0000-0900-00006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12</xdr:row>
          <xdr:rowOff>180975</xdr:rowOff>
        </xdr:from>
        <xdr:to>
          <xdr:col>12</xdr:col>
          <xdr:colOff>428625</xdr:colOff>
          <xdr:row>14</xdr:row>
          <xdr:rowOff>0</xdr:rowOff>
        </xdr:to>
        <xdr:sp macro="" textlink="">
          <xdr:nvSpPr>
            <xdr:cNvPr id="24687" name="Check Box 111" hidden="1">
              <a:extLst>
                <a:ext uri="{63B3BB69-23CF-44E3-9099-C40C66FF867C}">
                  <a14:compatExt spid="_x0000_s24687"/>
                </a:ext>
                <a:ext uri="{FF2B5EF4-FFF2-40B4-BE49-F238E27FC236}">
                  <a16:creationId xmlns:a16="http://schemas.microsoft.com/office/drawing/2014/main" id="{00000000-0008-0000-0900-00006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13</xdr:row>
          <xdr:rowOff>180975</xdr:rowOff>
        </xdr:from>
        <xdr:to>
          <xdr:col>12</xdr:col>
          <xdr:colOff>428625</xdr:colOff>
          <xdr:row>15</xdr:row>
          <xdr:rowOff>0</xdr:rowOff>
        </xdr:to>
        <xdr:sp macro="" textlink="">
          <xdr:nvSpPr>
            <xdr:cNvPr id="24688" name="Check Box 112" hidden="1">
              <a:extLst>
                <a:ext uri="{63B3BB69-23CF-44E3-9099-C40C66FF867C}">
                  <a14:compatExt spid="_x0000_s24688"/>
                </a:ext>
                <a:ext uri="{FF2B5EF4-FFF2-40B4-BE49-F238E27FC236}">
                  <a16:creationId xmlns:a16="http://schemas.microsoft.com/office/drawing/2014/main" id="{00000000-0008-0000-0900-00007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13</xdr:row>
          <xdr:rowOff>180975</xdr:rowOff>
        </xdr:from>
        <xdr:to>
          <xdr:col>12</xdr:col>
          <xdr:colOff>428625</xdr:colOff>
          <xdr:row>15</xdr:row>
          <xdr:rowOff>0</xdr:rowOff>
        </xdr:to>
        <xdr:sp macro="" textlink="">
          <xdr:nvSpPr>
            <xdr:cNvPr id="24689" name="Check Box 113" hidden="1">
              <a:extLst>
                <a:ext uri="{63B3BB69-23CF-44E3-9099-C40C66FF867C}">
                  <a14:compatExt spid="_x0000_s24689"/>
                </a:ext>
                <a:ext uri="{FF2B5EF4-FFF2-40B4-BE49-F238E27FC236}">
                  <a16:creationId xmlns:a16="http://schemas.microsoft.com/office/drawing/2014/main" id="{00000000-0008-0000-0900-00007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13</xdr:row>
          <xdr:rowOff>180975</xdr:rowOff>
        </xdr:from>
        <xdr:to>
          <xdr:col>12</xdr:col>
          <xdr:colOff>428625</xdr:colOff>
          <xdr:row>15</xdr:row>
          <xdr:rowOff>0</xdr:rowOff>
        </xdr:to>
        <xdr:sp macro="" textlink="">
          <xdr:nvSpPr>
            <xdr:cNvPr id="24690" name="Check Box 114" hidden="1">
              <a:extLst>
                <a:ext uri="{63B3BB69-23CF-44E3-9099-C40C66FF867C}">
                  <a14:compatExt spid="_x0000_s24690"/>
                </a:ext>
                <a:ext uri="{FF2B5EF4-FFF2-40B4-BE49-F238E27FC236}">
                  <a16:creationId xmlns:a16="http://schemas.microsoft.com/office/drawing/2014/main" id="{00000000-0008-0000-0900-00007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14</xdr:row>
          <xdr:rowOff>180975</xdr:rowOff>
        </xdr:from>
        <xdr:to>
          <xdr:col>12</xdr:col>
          <xdr:colOff>428625</xdr:colOff>
          <xdr:row>16</xdr:row>
          <xdr:rowOff>0</xdr:rowOff>
        </xdr:to>
        <xdr:sp macro="" textlink="">
          <xdr:nvSpPr>
            <xdr:cNvPr id="24691" name="Check Box 115" hidden="1">
              <a:extLst>
                <a:ext uri="{63B3BB69-23CF-44E3-9099-C40C66FF867C}">
                  <a14:compatExt spid="_x0000_s24691"/>
                </a:ext>
                <a:ext uri="{FF2B5EF4-FFF2-40B4-BE49-F238E27FC236}">
                  <a16:creationId xmlns:a16="http://schemas.microsoft.com/office/drawing/2014/main" id="{00000000-0008-0000-0900-00007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14</xdr:row>
          <xdr:rowOff>180975</xdr:rowOff>
        </xdr:from>
        <xdr:to>
          <xdr:col>12</xdr:col>
          <xdr:colOff>428625</xdr:colOff>
          <xdr:row>16</xdr:row>
          <xdr:rowOff>0</xdr:rowOff>
        </xdr:to>
        <xdr:sp macro="" textlink="">
          <xdr:nvSpPr>
            <xdr:cNvPr id="24692" name="Check Box 116" hidden="1">
              <a:extLst>
                <a:ext uri="{63B3BB69-23CF-44E3-9099-C40C66FF867C}">
                  <a14:compatExt spid="_x0000_s24692"/>
                </a:ext>
                <a:ext uri="{FF2B5EF4-FFF2-40B4-BE49-F238E27FC236}">
                  <a16:creationId xmlns:a16="http://schemas.microsoft.com/office/drawing/2014/main" id="{00000000-0008-0000-0900-00007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14</xdr:row>
          <xdr:rowOff>180975</xdr:rowOff>
        </xdr:from>
        <xdr:to>
          <xdr:col>12</xdr:col>
          <xdr:colOff>428625</xdr:colOff>
          <xdr:row>16</xdr:row>
          <xdr:rowOff>0</xdr:rowOff>
        </xdr:to>
        <xdr:sp macro="" textlink="">
          <xdr:nvSpPr>
            <xdr:cNvPr id="24693" name="Check Box 117" hidden="1">
              <a:extLst>
                <a:ext uri="{63B3BB69-23CF-44E3-9099-C40C66FF867C}">
                  <a14:compatExt spid="_x0000_s24693"/>
                </a:ext>
                <a:ext uri="{FF2B5EF4-FFF2-40B4-BE49-F238E27FC236}">
                  <a16:creationId xmlns:a16="http://schemas.microsoft.com/office/drawing/2014/main" id="{00000000-0008-0000-0900-00007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xdr:row>
          <xdr:rowOff>180975</xdr:rowOff>
        </xdr:from>
        <xdr:to>
          <xdr:col>12</xdr:col>
          <xdr:colOff>428625</xdr:colOff>
          <xdr:row>17</xdr:row>
          <xdr:rowOff>0</xdr:rowOff>
        </xdr:to>
        <xdr:sp macro="" textlink="">
          <xdr:nvSpPr>
            <xdr:cNvPr id="24694" name="Check Box 118" hidden="1">
              <a:extLst>
                <a:ext uri="{63B3BB69-23CF-44E3-9099-C40C66FF867C}">
                  <a14:compatExt spid="_x0000_s24694"/>
                </a:ext>
                <a:ext uri="{FF2B5EF4-FFF2-40B4-BE49-F238E27FC236}">
                  <a16:creationId xmlns:a16="http://schemas.microsoft.com/office/drawing/2014/main" id="{00000000-0008-0000-0900-00007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xdr:row>
          <xdr:rowOff>180975</xdr:rowOff>
        </xdr:from>
        <xdr:to>
          <xdr:col>12</xdr:col>
          <xdr:colOff>428625</xdr:colOff>
          <xdr:row>17</xdr:row>
          <xdr:rowOff>0</xdr:rowOff>
        </xdr:to>
        <xdr:sp macro="" textlink="">
          <xdr:nvSpPr>
            <xdr:cNvPr id="24695" name="Check Box 119" hidden="1">
              <a:extLst>
                <a:ext uri="{63B3BB69-23CF-44E3-9099-C40C66FF867C}">
                  <a14:compatExt spid="_x0000_s24695"/>
                </a:ext>
                <a:ext uri="{FF2B5EF4-FFF2-40B4-BE49-F238E27FC236}">
                  <a16:creationId xmlns:a16="http://schemas.microsoft.com/office/drawing/2014/main" id="{00000000-0008-0000-0900-00007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xdr:row>
          <xdr:rowOff>180975</xdr:rowOff>
        </xdr:from>
        <xdr:to>
          <xdr:col>12</xdr:col>
          <xdr:colOff>428625</xdr:colOff>
          <xdr:row>17</xdr:row>
          <xdr:rowOff>0</xdr:rowOff>
        </xdr:to>
        <xdr:sp macro="" textlink="">
          <xdr:nvSpPr>
            <xdr:cNvPr id="24696" name="Check Box 120" hidden="1">
              <a:extLst>
                <a:ext uri="{63B3BB69-23CF-44E3-9099-C40C66FF867C}">
                  <a14:compatExt spid="_x0000_s24696"/>
                </a:ext>
                <a:ext uri="{FF2B5EF4-FFF2-40B4-BE49-F238E27FC236}">
                  <a16:creationId xmlns:a16="http://schemas.microsoft.com/office/drawing/2014/main" id="{00000000-0008-0000-0900-00007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16</xdr:row>
          <xdr:rowOff>180975</xdr:rowOff>
        </xdr:from>
        <xdr:to>
          <xdr:col>12</xdr:col>
          <xdr:colOff>428625</xdr:colOff>
          <xdr:row>18</xdr:row>
          <xdr:rowOff>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9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16</xdr:row>
          <xdr:rowOff>180975</xdr:rowOff>
        </xdr:from>
        <xdr:to>
          <xdr:col>12</xdr:col>
          <xdr:colOff>428625</xdr:colOff>
          <xdr:row>18</xdr:row>
          <xdr:rowOff>0</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9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16</xdr:row>
          <xdr:rowOff>180975</xdr:rowOff>
        </xdr:from>
        <xdr:to>
          <xdr:col>12</xdr:col>
          <xdr:colOff>428625</xdr:colOff>
          <xdr:row>18</xdr:row>
          <xdr:rowOff>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9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180975</xdr:rowOff>
        </xdr:from>
        <xdr:to>
          <xdr:col>12</xdr:col>
          <xdr:colOff>428625</xdr:colOff>
          <xdr:row>19</xdr:row>
          <xdr:rowOff>0</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9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180975</xdr:rowOff>
        </xdr:from>
        <xdr:to>
          <xdr:col>12</xdr:col>
          <xdr:colOff>428625</xdr:colOff>
          <xdr:row>19</xdr:row>
          <xdr:rowOff>0</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9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180975</xdr:rowOff>
        </xdr:from>
        <xdr:to>
          <xdr:col>12</xdr:col>
          <xdr:colOff>428625</xdr:colOff>
          <xdr:row>19</xdr:row>
          <xdr:rowOff>0</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9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18</xdr:row>
          <xdr:rowOff>180975</xdr:rowOff>
        </xdr:from>
        <xdr:to>
          <xdr:col>12</xdr:col>
          <xdr:colOff>428625</xdr:colOff>
          <xdr:row>20</xdr:row>
          <xdr:rowOff>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9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18</xdr:row>
          <xdr:rowOff>180975</xdr:rowOff>
        </xdr:from>
        <xdr:to>
          <xdr:col>12</xdr:col>
          <xdr:colOff>428625</xdr:colOff>
          <xdr:row>20</xdr:row>
          <xdr:rowOff>0</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9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18</xdr:row>
          <xdr:rowOff>180975</xdr:rowOff>
        </xdr:from>
        <xdr:to>
          <xdr:col>12</xdr:col>
          <xdr:colOff>428625</xdr:colOff>
          <xdr:row>20</xdr:row>
          <xdr:rowOff>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9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180975</xdr:rowOff>
        </xdr:from>
        <xdr:to>
          <xdr:col>12</xdr:col>
          <xdr:colOff>428625</xdr:colOff>
          <xdr:row>21</xdr:row>
          <xdr:rowOff>0</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9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180975</xdr:rowOff>
        </xdr:from>
        <xdr:to>
          <xdr:col>12</xdr:col>
          <xdr:colOff>428625</xdr:colOff>
          <xdr:row>21</xdr:row>
          <xdr:rowOff>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9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180975</xdr:rowOff>
        </xdr:from>
        <xdr:to>
          <xdr:col>12</xdr:col>
          <xdr:colOff>428625</xdr:colOff>
          <xdr:row>21</xdr:row>
          <xdr:rowOff>0</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9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20</xdr:row>
          <xdr:rowOff>180975</xdr:rowOff>
        </xdr:from>
        <xdr:to>
          <xdr:col>12</xdr:col>
          <xdr:colOff>428625</xdr:colOff>
          <xdr:row>22</xdr:row>
          <xdr:rowOff>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9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20</xdr:row>
          <xdr:rowOff>180975</xdr:rowOff>
        </xdr:from>
        <xdr:to>
          <xdr:col>12</xdr:col>
          <xdr:colOff>428625</xdr:colOff>
          <xdr:row>22</xdr:row>
          <xdr:rowOff>0</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9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20</xdr:row>
          <xdr:rowOff>180975</xdr:rowOff>
        </xdr:from>
        <xdr:to>
          <xdr:col>12</xdr:col>
          <xdr:colOff>428625</xdr:colOff>
          <xdr:row>22</xdr:row>
          <xdr:rowOff>0</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9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21</xdr:row>
          <xdr:rowOff>180975</xdr:rowOff>
        </xdr:from>
        <xdr:to>
          <xdr:col>12</xdr:col>
          <xdr:colOff>428625</xdr:colOff>
          <xdr:row>23</xdr:row>
          <xdr:rowOff>0</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9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21</xdr:row>
          <xdr:rowOff>180975</xdr:rowOff>
        </xdr:from>
        <xdr:to>
          <xdr:col>12</xdr:col>
          <xdr:colOff>428625</xdr:colOff>
          <xdr:row>23</xdr:row>
          <xdr:rowOff>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9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21</xdr:row>
          <xdr:rowOff>180975</xdr:rowOff>
        </xdr:from>
        <xdr:to>
          <xdr:col>12</xdr:col>
          <xdr:colOff>428625</xdr:colOff>
          <xdr:row>23</xdr:row>
          <xdr:rowOff>0</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9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180975</xdr:rowOff>
        </xdr:from>
        <xdr:to>
          <xdr:col>12</xdr:col>
          <xdr:colOff>428625</xdr:colOff>
          <xdr:row>24</xdr:row>
          <xdr:rowOff>0</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9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180975</xdr:rowOff>
        </xdr:from>
        <xdr:to>
          <xdr:col>12</xdr:col>
          <xdr:colOff>428625</xdr:colOff>
          <xdr:row>24</xdr:row>
          <xdr:rowOff>0</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9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180975</xdr:rowOff>
        </xdr:from>
        <xdr:to>
          <xdr:col>12</xdr:col>
          <xdr:colOff>428625</xdr:colOff>
          <xdr:row>24</xdr:row>
          <xdr:rowOff>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9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23</xdr:row>
          <xdr:rowOff>180975</xdr:rowOff>
        </xdr:from>
        <xdr:to>
          <xdr:col>12</xdr:col>
          <xdr:colOff>428625</xdr:colOff>
          <xdr:row>25</xdr:row>
          <xdr:rowOff>0</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9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23</xdr:row>
          <xdr:rowOff>180975</xdr:rowOff>
        </xdr:from>
        <xdr:to>
          <xdr:col>12</xdr:col>
          <xdr:colOff>428625</xdr:colOff>
          <xdr:row>25</xdr:row>
          <xdr:rowOff>0</xdr:rowOff>
        </xdr:to>
        <xdr:sp macro="" textlink="">
          <xdr:nvSpPr>
            <xdr:cNvPr id="24719" name="Check Box 143" hidden="1">
              <a:extLst>
                <a:ext uri="{63B3BB69-23CF-44E3-9099-C40C66FF867C}">
                  <a14:compatExt spid="_x0000_s24719"/>
                </a:ext>
                <a:ext uri="{FF2B5EF4-FFF2-40B4-BE49-F238E27FC236}">
                  <a16:creationId xmlns:a16="http://schemas.microsoft.com/office/drawing/2014/main" id="{00000000-0008-0000-0900-00008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23</xdr:row>
          <xdr:rowOff>180975</xdr:rowOff>
        </xdr:from>
        <xdr:to>
          <xdr:col>12</xdr:col>
          <xdr:colOff>428625</xdr:colOff>
          <xdr:row>25</xdr:row>
          <xdr:rowOff>0</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9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24</xdr:row>
          <xdr:rowOff>180975</xdr:rowOff>
        </xdr:from>
        <xdr:to>
          <xdr:col>12</xdr:col>
          <xdr:colOff>428625</xdr:colOff>
          <xdr:row>26</xdr:row>
          <xdr:rowOff>0</xdr:rowOff>
        </xdr:to>
        <xdr:sp macro="" textlink="">
          <xdr:nvSpPr>
            <xdr:cNvPr id="24721" name="Check Box 145" hidden="1">
              <a:extLst>
                <a:ext uri="{63B3BB69-23CF-44E3-9099-C40C66FF867C}">
                  <a14:compatExt spid="_x0000_s24721"/>
                </a:ext>
                <a:ext uri="{FF2B5EF4-FFF2-40B4-BE49-F238E27FC236}">
                  <a16:creationId xmlns:a16="http://schemas.microsoft.com/office/drawing/2014/main" id="{00000000-0008-0000-0900-00009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24</xdr:row>
          <xdr:rowOff>180975</xdr:rowOff>
        </xdr:from>
        <xdr:to>
          <xdr:col>12</xdr:col>
          <xdr:colOff>428625</xdr:colOff>
          <xdr:row>26</xdr:row>
          <xdr:rowOff>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9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24</xdr:row>
          <xdr:rowOff>180975</xdr:rowOff>
        </xdr:from>
        <xdr:to>
          <xdr:col>12</xdr:col>
          <xdr:colOff>428625</xdr:colOff>
          <xdr:row>26</xdr:row>
          <xdr:rowOff>0</xdr:rowOff>
        </xdr:to>
        <xdr:sp macro="" textlink="">
          <xdr:nvSpPr>
            <xdr:cNvPr id="24723" name="Check Box 147" hidden="1">
              <a:extLst>
                <a:ext uri="{63B3BB69-23CF-44E3-9099-C40C66FF867C}">
                  <a14:compatExt spid="_x0000_s24723"/>
                </a:ext>
                <a:ext uri="{FF2B5EF4-FFF2-40B4-BE49-F238E27FC236}">
                  <a16:creationId xmlns:a16="http://schemas.microsoft.com/office/drawing/2014/main" id="{00000000-0008-0000-0900-00009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25</xdr:row>
          <xdr:rowOff>180975</xdr:rowOff>
        </xdr:from>
        <xdr:to>
          <xdr:col>12</xdr:col>
          <xdr:colOff>428625</xdr:colOff>
          <xdr:row>27</xdr:row>
          <xdr:rowOff>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9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25</xdr:row>
          <xdr:rowOff>180975</xdr:rowOff>
        </xdr:from>
        <xdr:to>
          <xdr:col>12</xdr:col>
          <xdr:colOff>428625</xdr:colOff>
          <xdr:row>27</xdr:row>
          <xdr:rowOff>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9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25</xdr:row>
          <xdr:rowOff>180975</xdr:rowOff>
        </xdr:from>
        <xdr:to>
          <xdr:col>12</xdr:col>
          <xdr:colOff>428625</xdr:colOff>
          <xdr:row>27</xdr:row>
          <xdr:rowOff>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9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26</xdr:row>
          <xdr:rowOff>180975</xdr:rowOff>
        </xdr:from>
        <xdr:to>
          <xdr:col>12</xdr:col>
          <xdr:colOff>428625</xdr:colOff>
          <xdr:row>28</xdr:row>
          <xdr:rowOff>0</xdr:rowOff>
        </xdr:to>
        <xdr:sp macro="" textlink="">
          <xdr:nvSpPr>
            <xdr:cNvPr id="24727" name="Check Box 151" hidden="1">
              <a:extLst>
                <a:ext uri="{63B3BB69-23CF-44E3-9099-C40C66FF867C}">
                  <a14:compatExt spid="_x0000_s24727"/>
                </a:ext>
                <a:ext uri="{FF2B5EF4-FFF2-40B4-BE49-F238E27FC236}">
                  <a16:creationId xmlns:a16="http://schemas.microsoft.com/office/drawing/2014/main" id="{00000000-0008-0000-0900-00009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26</xdr:row>
          <xdr:rowOff>180975</xdr:rowOff>
        </xdr:from>
        <xdr:to>
          <xdr:col>12</xdr:col>
          <xdr:colOff>428625</xdr:colOff>
          <xdr:row>28</xdr:row>
          <xdr:rowOff>0</xdr:rowOff>
        </xdr:to>
        <xdr:sp macro="" textlink="">
          <xdr:nvSpPr>
            <xdr:cNvPr id="24728" name="Check Box 152" hidden="1">
              <a:extLst>
                <a:ext uri="{63B3BB69-23CF-44E3-9099-C40C66FF867C}">
                  <a14:compatExt spid="_x0000_s24728"/>
                </a:ext>
                <a:ext uri="{FF2B5EF4-FFF2-40B4-BE49-F238E27FC236}">
                  <a16:creationId xmlns:a16="http://schemas.microsoft.com/office/drawing/2014/main" id="{00000000-0008-0000-0900-00009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2428875</xdr:colOff>
      <xdr:row>0</xdr:row>
      <xdr:rowOff>38100</xdr:rowOff>
    </xdr:from>
    <xdr:to>
      <xdr:col>4</xdr:col>
      <xdr:colOff>580290</xdr:colOff>
      <xdr:row>2</xdr:row>
      <xdr:rowOff>218124</xdr:rowOff>
    </xdr:to>
    <xdr:pic>
      <xdr:nvPicPr>
        <xdr:cNvPr id="193" name="Picture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
        <a:stretch>
          <a:fillRect/>
        </a:stretch>
      </xdr:blipFill>
      <xdr:spPr>
        <a:xfrm>
          <a:off x="2428875" y="38100"/>
          <a:ext cx="3609240" cy="56102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190500</xdr:colOff>
          <xdr:row>6</xdr:row>
          <xdr:rowOff>180975</xdr:rowOff>
        </xdr:from>
        <xdr:to>
          <xdr:col>3</xdr:col>
          <xdr:colOff>428625</xdr:colOff>
          <xdr:row>8</xdr:row>
          <xdr:rowOff>9525</xdr:rowOff>
        </xdr:to>
        <xdr:sp macro="" textlink="">
          <xdr:nvSpPr>
            <xdr:cNvPr id="24793" name="Check Box 217" hidden="1">
              <a:extLst>
                <a:ext uri="{63B3BB69-23CF-44E3-9099-C40C66FF867C}">
                  <a14:compatExt spid="_x0000_s24793"/>
                </a:ext>
                <a:ext uri="{FF2B5EF4-FFF2-40B4-BE49-F238E27FC236}">
                  <a16:creationId xmlns:a16="http://schemas.microsoft.com/office/drawing/2014/main" id="{00000000-0008-0000-0900-0000D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7</xdr:row>
          <xdr:rowOff>180975</xdr:rowOff>
        </xdr:from>
        <xdr:to>
          <xdr:col>3</xdr:col>
          <xdr:colOff>428625</xdr:colOff>
          <xdr:row>9</xdr:row>
          <xdr:rowOff>0</xdr:rowOff>
        </xdr:to>
        <xdr:sp macro="" textlink="">
          <xdr:nvSpPr>
            <xdr:cNvPr id="24794" name="Check Box 218" hidden="1">
              <a:extLst>
                <a:ext uri="{63B3BB69-23CF-44E3-9099-C40C66FF867C}">
                  <a14:compatExt spid="_x0000_s24794"/>
                </a:ext>
                <a:ext uri="{FF2B5EF4-FFF2-40B4-BE49-F238E27FC236}">
                  <a16:creationId xmlns:a16="http://schemas.microsoft.com/office/drawing/2014/main" id="{00000000-0008-0000-0900-0000D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8</xdr:row>
          <xdr:rowOff>180975</xdr:rowOff>
        </xdr:from>
        <xdr:to>
          <xdr:col>3</xdr:col>
          <xdr:colOff>428625</xdr:colOff>
          <xdr:row>10</xdr:row>
          <xdr:rowOff>0</xdr:rowOff>
        </xdr:to>
        <xdr:sp macro="" textlink="">
          <xdr:nvSpPr>
            <xdr:cNvPr id="24795" name="Check Box 219" hidden="1">
              <a:extLst>
                <a:ext uri="{63B3BB69-23CF-44E3-9099-C40C66FF867C}">
                  <a14:compatExt spid="_x0000_s24795"/>
                </a:ext>
                <a:ext uri="{FF2B5EF4-FFF2-40B4-BE49-F238E27FC236}">
                  <a16:creationId xmlns:a16="http://schemas.microsoft.com/office/drawing/2014/main" id="{00000000-0008-0000-0900-0000D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xdr:row>
          <xdr:rowOff>180975</xdr:rowOff>
        </xdr:from>
        <xdr:to>
          <xdr:col>3</xdr:col>
          <xdr:colOff>428625</xdr:colOff>
          <xdr:row>11</xdr:row>
          <xdr:rowOff>0</xdr:rowOff>
        </xdr:to>
        <xdr:sp macro="" textlink="">
          <xdr:nvSpPr>
            <xdr:cNvPr id="24796" name="Check Box 220" hidden="1">
              <a:extLst>
                <a:ext uri="{63B3BB69-23CF-44E3-9099-C40C66FF867C}">
                  <a14:compatExt spid="_x0000_s24796"/>
                </a:ext>
                <a:ext uri="{FF2B5EF4-FFF2-40B4-BE49-F238E27FC236}">
                  <a16:creationId xmlns:a16="http://schemas.microsoft.com/office/drawing/2014/main" id="{00000000-0008-0000-0900-0000D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xdr:row>
          <xdr:rowOff>180975</xdr:rowOff>
        </xdr:from>
        <xdr:to>
          <xdr:col>3</xdr:col>
          <xdr:colOff>428625</xdr:colOff>
          <xdr:row>11</xdr:row>
          <xdr:rowOff>0</xdr:rowOff>
        </xdr:to>
        <xdr:sp macro="" textlink="">
          <xdr:nvSpPr>
            <xdr:cNvPr id="24797" name="Check Box 221" hidden="1">
              <a:extLst>
                <a:ext uri="{63B3BB69-23CF-44E3-9099-C40C66FF867C}">
                  <a14:compatExt spid="_x0000_s24797"/>
                </a:ext>
                <a:ext uri="{FF2B5EF4-FFF2-40B4-BE49-F238E27FC236}">
                  <a16:creationId xmlns:a16="http://schemas.microsoft.com/office/drawing/2014/main" id="{00000000-0008-0000-0900-0000D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10</xdr:row>
          <xdr:rowOff>180975</xdr:rowOff>
        </xdr:from>
        <xdr:to>
          <xdr:col>3</xdr:col>
          <xdr:colOff>428625</xdr:colOff>
          <xdr:row>12</xdr:row>
          <xdr:rowOff>0</xdr:rowOff>
        </xdr:to>
        <xdr:sp macro="" textlink="">
          <xdr:nvSpPr>
            <xdr:cNvPr id="24798" name="Check Box 222" hidden="1">
              <a:extLst>
                <a:ext uri="{63B3BB69-23CF-44E3-9099-C40C66FF867C}">
                  <a14:compatExt spid="_x0000_s24798"/>
                </a:ext>
                <a:ext uri="{FF2B5EF4-FFF2-40B4-BE49-F238E27FC236}">
                  <a16:creationId xmlns:a16="http://schemas.microsoft.com/office/drawing/2014/main" id="{00000000-0008-0000-0900-0000D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10</xdr:row>
          <xdr:rowOff>180975</xdr:rowOff>
        </xdr:from>
        <xdr:to>
          <xdr:col>3</xdr:col>
          <xdr:colOff>428625</xdr:colOff>
          <xdr:row>12</xdr:row>
          <xdr:rowOff>0</xdr:rowOff>
        </xdr:to>
        <xdr:sp macro="" textlink="">
          <xdr:nvSpPr>
            <xdr:cNvPr id="24799" name="Check Box 223" hidden="1">
              <a:extLst>
                <a:ext uri="{63B3BB69-23CF-44E3-9099-C40C66FF867C}">
                  <a14:compatExt spid="_x0000_s24799"/>
                </a:ext>
                <a:ext uri="{FF2B5EF4-FFF2-40B4-BE49-F238E27FC236}">
                  <a16:creationId xmlns:a16="http://schemas.microsoft.com/office/drawing/2014/main" id="{00000000-0008-0000-0900-0000D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xdr:row>
          <xdr:rowOff>180975</xdr:rowOff>
        </xdr:from>
        <xdr:to>
          <xdr:col>3</xdr:col>
          <xdr:colOff>428625</xdr:colOff>
          <xdr:row>13</xdr:row>
          <xdr:rowOff>0</xdr:rowOff>
        </xdr:to>
        <xdr:sp macro="" textlink="">
          <xdr:nvSpPr>
            <xdr:cNvPr id="24800" name="Check Box 224" hidden="1">
              <a:extLst>
                <a:ext uri="{63B3BB69-23CF-44E3-9099-C40C66FF867C}">
                  <a14:compatExt spid="_x0000_s24800"/>
                </a:ext>
                <a:ext uri="{FF2B5EF4-FFF2-40B4-BE49-F238E27FC236}">
                  <a16:creationId xmlns:a16="http://schemas.microsoft.com/office/drawing/2014/main" id="{00000000-0008-0000-0900-0000E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xdr:row>
          <xdr:rowOff>180975</xdr:rowOff>
        </xdr:from>
        <xdr:to>
          <xdr:col>3</xdr:col>
          <xdr:colOff>428625</xdr:colOff>
          <xdr:row>13</xdr:row>
          <xdr:rowOff>0</xdr:rowOff>
        </xdr:to>
        <xdr:sp macro="" textlink="">
          <xdr:nvSpPr>
            <xdr:cNvPr id="24801" name="Check Box 225" hidden="1">
              <a:extLst>
                <a:ext uri="{63B3BB69-23CF-44E3-9099-C40C66FF867C}">
                  <a14:compatExt spid="_x0000_s24801"/>
                </a:ext>
                <a:ext uri="{FF2B5EF4-FFF2-40B4-BE49-F238E27FC236}">
                  <a16:creationId xmlns:a16="http://schemas.microsoft.com/office/drawing/2014/main" id="{00000000-0008-0000-0900-0000E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xdr:row>
          <xdr:rowOff>180975</xdr:rowOff>
        </xdr:from>
        <xdr:to>
          <xdr:col>3</xdr:col>
          <xdr:colOff>428625</xdr:colOff>
          <xdr:row>14</xdr:row>
          <xdr:rowOff>0</xdr:rowOff>
        </xdr:to>
        <xdr:sp macro="" textlink="">
          <xdr:nvSpPr>
            <xdr:cNvPr id="24802" name="Check Box 226" hidden="1">
              <a:extLst>
                <a:ext uri="{63B3BB69-23CF-44E3-9099-C40C66FF867C}">
                  <a14:compatExt spid="_x0000_s24802"/>
                </a:ext>
                <a:ext uri="{FF2B5EF4-FFF2-40B4-BE49-F238E27FC236}">
                  <a16:creationId xmlns:a16="http://schemas.microsoft.com/office/drawing/2014/main" id="{00000000-0008-0000-0900-0000E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xdr:row>
          <xdr:rowOff>180975</xdr:rowOff>
        </xdr:from>
        <xdr:to>
          <xdr:col>3</xdr:col>
          <xdr:colOff>428625</xdr:colOff>
          <xdr:row>14</xdr:row>
          <xdr:rowOff>0</xdr:rowOff>
        </xdr:to>
        <xdr:sp macro="" textlink="">
          <xdr:nvSpPr>
            <xdr:cNvPr id="24803" name="Check Box 227" hidden="1">
              <a:extLst>
                <a:ext uri="{63B3BB69-23CF-44E3-9099-C40C66FF867C}">
                  <a14:compatExt spid="_x0000_s24803"/>
                </a:ext>
                <a:ext uri="{FF2B5EF4-FFF2-40B4-BE49-F238E27FC236}">
                  <a16:creationId xmlns:a16="http://schemas.microsoft.com/office/drawing/2014/main" id="{00000000-0008-0000-0900-0000E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xdr:row>
          <xdr:rowOff>180975</xdr:rowOff>
        </xdr:from>
        <xdr:to>
          <xdr:col>3</xdr:col>
          <xdr:colOff>428625</xdr:colOff>
          <xdr:row>15</xdr:row>
          <xdr:rowOff>0</xdr:rowOff>
        </xdr:to>
        <xdr:sp macro="" textlink="">
          <xdr:nvSpPr>
            <xdr:cNvPr id="24804" name="Check Box 228" hidden="1">
              <a:extLst>
                <a:ext uri="{63B3BB69-23CF-44E3-9099-C40C66FF867C}">
                  <a14:compatExt spid="_x0000_s24804"/>
                </a:ext>
                <a:ext uri="{FF2B5EF4-FFF2-40B4-BE49-F238E27FC236}">
                  <a16:creationId xmlns:a16="http://schemas.microsoft.com/office/drawing/2014/main" id="{00000000-0008-0000-0900-0000E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xdr:row>
          <xdr:rowOff>180975</xdr:rowOff>
        </xdr:from>
        <xdr:to>
          <xdr:col>3</xdr:col>
          <xdr:colOff>428625</xdr:colOff>
          <xdr:row>15</xdr:row>
          <xdr:rowOff>0</xdr:rowOff>
        </xdr:to>
        <xdr:sp macro="" textlink="">
          <xdr:nvSpPr>
            <xdr:cNvPr id="24805" name="Check Box 229" hidden="1">
              <a:extLst>
                <a:ext uri="{63B3BB69-23CF-44E3-9099-C40C66FF867C}">
                  <a14:compatExt spid="_x0000_s24805"/>
                </a:ext>
                <a:ext uri="{FF2B5EF4-FFF2-40B4-BE49-F238E27FC236}">
                  <a16:creationId xmlns:a16="http://schemas.microsoft.com/office/drawing/2014/main" id="{00000000-0008-0000-0900-0000E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14</xdr:row>
          <xdr:rowOff>180975</xdr:rowOff>
        </xdr:from>
        <xdr:to>
          <xdr:col>3</xdr:col>
          <xdr:colOff>428625</xdr:colOff>
          <xdr:row>16</xdr:row>
          <xdr:rowOff>0</xdr:rowOff>
        </xdr:to>
        <xdr:sp macro="" textlink="">
          <xdr:nvSpPr>
            <xdr:cNvPr id="24806" name="Check Box 230" hidden="1">
              <a:extLst>
                <a:ext uri="{63B3BB69-23CF-44E3-9099-C40C66FF867C}">
                  <a14:compatExt spid="_x0000_s24806"/>
                </a:ext>
                <a:ext uri="{FF2B5EF4-FFF2-40B4-BE49-F238E27FC236}">
                  <a16:creationId xmlns:a16="http://schemas.microsoft.com/office/drawing/2014/main" id="{00000000-0008-0000-0900-0000E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14</xdr:row>
          <xdr:rowOff>180975</xdr:rowOff>
        </xdr:from>
        <xdr:to>
          <xdr:col>3</xdr:col>
          <xdr:colOff>428625</xdr:colOff>
          <xdr:row>16</xdr:row>
          <xdr:rowOff>0</xdr:rowOff>
        </xdr:to>
        <xdr:sp macro="" textlink="">
          <xdr:nvSpPr>
            <xdr:cNvPr id="24807" name="Check Box 231" hidden="1">
              <a:extLst>
                <a:ext uri="{63B3BB69-23CF-44E3-9099-C40C66FF867C}">
                  <a14:compatExt spid="_x0000_s24807"/>
                </a:ext>
                <a:ext uri="{FF2B5EF4-FFF2-40B4-BE49-F238E27FC236}">
                  <a16:creationId xmlns:a16="http://schemas.microsoft.com/office/drawing/2014/main" id="{00000000-0008-0000-0900-0000E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15</xdr:row>
          <xdr:rowOff>180975</xdr:rowOff>
        </xdr:from>
        <xdr:to>
          <xdr:col>3</xdr:col>
          <xdr:colOff>428625</xdr:colOff>
          <xdr:row>17</xdr:row>
          <xdr:rowOff>0</xdr:rowOff>
        </xdr:to>
        <xdr:sp macro="" textlink="">
          <xdr:nvSpPr>
            <xdr:cNvPr id="24808" name="Check Box 232" hidden="1">
              <a:extLst>
                <a:ext uri="{63B3BB69-23CF-44E3-9099-C40C66FF867C}">
                  <a14:compatExt spid="_x0000_s24808"/>
                </a:ext>
                <a:ext uri="{FF2B5EF4-FFF2-40B4-BE49-F238E27FC236}">
                  <a16:creationId xmlns:a16="http://schemas.microsoft.com/office/drawing/2014/main" id="{00000000-0008-0000-0900-0000E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15</xdr:row>
          <xdr:rowOff>180975</xdr:rowOff>
        </xdr:from>
        <xdr:to>
          <xdr:col>3</xdr:col>
          <xdr:colOff>428625</xdr:colOff>
          <xdr:row>17</xdr:row>
          <xdr:rowOff>0</xdr:rowOff>
        </xdr:to>
        <xdr:sp macro="" textlink="">
          <xdr:nvSpPr>
            <xdr:cNvPr id="24809" name="Check Box 233" hidden="1">
              <a:extLst>
                <a:ext uri="{63B3BB69-23CF-44E3-9099-C40C66FF867C}">
                  <a14:compatExt spid="_x0000_s24809"/>
                </a:ext>
                <a:ext uri="{FF2B5EF4-FFF2-40B4-BE49-F238E27FC236}">
                  <a16:creationId xmlns:a16="http://schemas.microsoft.com/office/drawing/2014/main" id="{00000000-0008-0000-0900-0000E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16</xdr:row>
          <xdr:rowOff>180975</xdr:rowOff>
        </xdr:from>
        <xdr:to>
          <xdr:col>3</xdr:col>
          <xdr:colOff>428625</xdr:colOff>
          <xdr:row>18</xdr:row>
          <xdr:rowOff>0</xdr:rowOff>
        </xdr:to>
        <xdr:sp macro="" textlink="">
          <xdr:nvSpPr>
            <xdr:cNvPr id="24810" name="Check Box 234" hidden="1">
              <a:extLst>
                <a:ext uri="{63B3BB69-23CF-44E3-9099-C40C66FF867C}">
                  <a14:compatExt spid="_x0000_s24810"/>
                </a:ext>
                <a:ext uri="{FF2B5EF4-FFF2-40B4-BE49-F238E27FC236}">
                  <a16:creationId xmlns:a16="http://schemas.microsoft.com/office/drawing/2014/main" id="{00000000-0008-0000-0900-0000E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16</xdr:row>
          <xdr:rowOff>180975</xdr:rowOff>
        </xdr:from>
        <xdr:to>
          <xdr:col>3</xdr:col>
          <xdr:colOff>428625</xdr:colOff>
          <xdr:row>18</xdr:row>
          <xdr:rowOff>0</xdr:rowOff>
        </xdr:to>
        <xdr:sp macro="" textlink="">
          <xdr:nvSpPr>
            <xdr:cNvPr id="24811" name="Check Box 235" hidden="1">
              <a:extLst>
                <a:ext uri="{63B3BB69-23CF-44E3-9099-C40C66FF867C}">
                  <a14:compatExt spid="_x0000_s24811"/>
                </a:ext>
                <a:ext uri="{FF2B5EF4-FFF2-40B4-BE49-F238E27FC236}">
                  <a16:creationId xmlns:a16="http://schemas.microsoft.com/office/drawing/2014/main" id="{00000000-0008-0000-0900-0000E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xdr:row>
          <xdr:rowOff>180975</xdr:rowOff>
        </xdr:from>
        <xdr:to>
          <xdr:col>3</xdr:col>
          <xdr:colOff>428625</xdr:colOff>
          <xdr:row>19</xdr:row>
          <xdr:rowOff>0</xdr:rowOff>
        </xdr:to>
        <xdr:sp macro="" textlink="">
          <xdr:nvSpPr>
            <xdr:cNvPr id="24812" name="Check Box 236" hidden="1">
              <a:extLst>
                <a:ext uri="{63B3BB69-23CF-44E3-9099-C40C66FF867C}">
                  <a14:compatExt spid="_x0000_s24812"/>
                </a:ext>
                <a:ext uri="{FF2B5EF4-FFF2-40B4-BE49-F238E27FC236}">
                  <a16:creationId xmlns:a16="http://schemas.microsoft.com/office/drawing/2014/main" id="{00000000-0008-0000-0900-0000E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xdr:row>
          <xdr:rowOff>180975</xdr:rowOff>
        </xdr:from>
        <xdr:to>
          <xdr:col>3</xdr:col>
          <xdr:colOff>428625</xdr:colOff>
          <xdr:row>19</xdr:row>
          <xdr:rowOff>0</xdr:rowOff>
        </xdr:to>
        <xdr:sp macro="" textlink="">
          <xdr:nvSpPr>
            <xdr:cNvPr id="24813" name="Check Box 237" hidden="1">
              <a:extLst>
                <a:ext uri="{63B3BB69-23CF-44E3-9099-C40C66FF867C}">
                  <a14:compatExt spid="_x0000_s24813"/>
                </a:ext>
                <a:ext uri="{FF2B5EF4-FFF2-40B4-BE49-F238E27FC236}">
                  <a16:creationId xmlns:a16="http://schemas.microsoft.com/office/drawing/2014/main" id="{00000000-0008-0000-0900-0000E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xdr:row>
          <xdr:rowOff>180975</xdr:rowOff>
        </xdr:from>
        <xdr:to>
          <xdr:col>3</xdr:col>
          <xdr:colOff>428625</xdr:colOff>
          <xdr:row>20</xdr:row>
          <xdr:rowOff>0</xdr:rowOff>
        </xdr:to>
        <xdr:sp macro="" textlink="">
          <xdr:nvSpPr>
            <xdr:cNvPr id="24814" name="Check Box 238" hidden="1">
              <a:extLst>
                <a:ext uri="{63B3BB69-23CF-44E3-9099-C40C66FF867C}">
                  <a14:compatExt spid="_x0000_s24814"/>
                </a:ext>
                <a:ext uri="{FF2B5EF4-FFF2-40B4-BE49-F238E27FC236}">
                  <a16:creationId xmlns:a16="http://schemas.microsoft.com/office/drawing/2014/main" id="{00000000-0008-0000-0900-0000E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xdr:row>
          <xdr:rowOff>180975</xdr:rowOff>
        </xdr:from>
        <xdr:to>
          <xdr:col>3</xdr:col>
          <xdr:colOff>428625</xdr:colOff>
          <xdr:row>20</xdr:row>
          <xdr:rowOff>0</xdr:rowOff>
        </xdr:to>
        <xdr:sp macro="" textlink="">
          <xdr:nvSpPr>
            <xdr:cNvPr id="24815" name="Check Box 239" hidden="1">
              <a:extLst>
                <a:ext uri="{63B3BB69-23CF-44E3-9099-C40C66FF867C}">
                  <a14:compatExt spid="_x0000_s24815"/>
                </a:ext>
                <a:ext uri="{FF2B5EF4-FFF2-40B4-BE49-F238E27FC236}">
                  <a16:creationId xmlns:a16="http://schemas.microsoft.com/office/drawing/2014/main" id="{00000000-0008-0000-0900-0000E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xdr:row>
          <xdr:rowOff>180975</xdr:rowOff>
        </xdr:from>
        <xdr:to>
          <xdr:col>3</xdr:col>
          <xdr:colOff>428625</xdr:colOff>
          <xdr:row>21</xdr:row>
          <xdr:rowOff>0</xdr:rowOff>
        </xdr:to>
        <xdr:sp macro="" textlink="">
          <xdr:nvSpPr>
            <xdr:cNvPr id="24816" name="Check Box 240" hidden="1">
              <a:extLst>
                <a:ext uri="{63B3BB69-23CF-44E3-9099-C40C66FF867C}">
                  <a14:compatExt spid="_x0000_s24816"/>
                </a:ext>
                <a:ext uri="{FF2B5EF4-FFF2-40B4-BE49-F238E27FC236}">
                  <a16:creationId xmlns:a16="http://schemas.microsoft.com/office/drawing/2014/main" id="{00000000-0008-0000-0900-0000F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xdr:row>
          <xdr:rowOff>180975</xdr:rowOff>
        </xdr:from>
        <xdr:to>
          <xdr:col>3</xdr:col>
          <xdr:colOff>428625</xdr:colOff>
          <xdr:row>21</xdr:row>
          <xdr:rowOff>0</xdr:rowOff>
        </xdr:to>
        <xdr:sp macro="" textlink="">
          <xdr:nvSpPr>
            <xdr:cNvPr id="24817" name="Check Box 241" hidden="1">
              <a:extLst>
                <a:ext uri="{63B3BB69-23CF-44E3-9099-C40C66FF867C}">
                  <a14:compatExt spid="_x0000_s24817"/>
                </a:ext>
                <a:ext uri="{FF2B5EF4-FFF2-40B4-BE49-F238E27FC236}">
                  <a16:creationId xmlns:a16="http://schemas.microsoft.com/office/drawing/2014/main" id="{00000000-0008-0000-0900-0000F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20</xdr:row>
          <xdr:rowOff>180975</xdr:rowOff>
        </xdr:from>
        <xdr:to>
          <xdr:col>3</xdr:col>
          <xdr:colOff>428625</xdr:colOff>
          <xdr:row>22</xdr:row>
          <xdr:rowOff>0</xdr:rowOff>
        </xdr:to>
        <xdr:sp macro="" textlink="">
          <xdr:nvSpPr>
            <xdr:cNvPr id="24818" name="Check Box 242" hidden="1">
              <a:extLst>
                <a:ext uri="{63B3BB69-23CF-44E3-9099-C40C66FF867C}">
                  <a14:compatExt spid="_x0000_s24818"/>
                </a:ext>
                <a:ext uri="{FF2B5EF4-FFF2-40B4-BE49-F238E27FC236}">
                  <a16:creationId xmlns:a16="http://schemas.microsoft.com/office/drawing/2014/main" id="{00000000-0008-0000-0900-0000F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20</xdr:row>
          <xdr:rowOff>180975</xdr:rowOff>
        </xdr:from>
        <xdr:to>
          <xdr:col>3</xdr:col>
          <xdr:colOff>428625</xdr:colOff>
          <xdr:row>22</xdr:row>
          <xdr:rowOff>0</xdr:rowOff>
        </xdr:to>
        <xdr:sp macro="" textlink="">
          <xdr:nvSpPr>
            <xdr:cNvPr id="24819" name="Check Box 243" hidden="1">
              <a:extLst>
                <a:ext uri="{63B3BB69-23CF-44E3-9099-C40C66FF867C}">
                  <a14:compatExt spid="_x0000_s24819"/>
                </a:ext>
                <a:ext uri="{FF2B5EF4-FFF2-40B4-BE49-F238E27FC236}">
                  <a16:creationId xmlns:a16="http://schemas.microsoft.com/office/drawing/2014/main" id="{00000000-0008-0000-0900-0000F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21</xdr:row>
          <xdr:rowOff>180975</xdr:rowOff>
        </xdr:from>
        <xdr:to>
          <xdr:col>3</xdr:col>
          <xdr:colOff>428625</xdr:colOff>
          <xdr:row>23</xdr:row>
          <xdr:rowOff>0</xdr:rowOff>
        </xdr:to>
        <xdr:sp macro="" textlink="">
          <xdr:nvSpPr>
            <xdr:cNvPr id="24820" name="Check Box 244" hidden="1">
              <a:extLst>
                <a:ext uri="{63B3BB69-23CF-44E3-9099-C40C66FF867C}">
                  <a14:compatExt spid="_x0000_s24820"/>
                </a:ext>
                <a:ext uri="{FF2B5EF4-FFF2-40B4-BE49-F238E27FC236}">
                  <a16:creationId xmlns:a16="http://schemas.microsoft.com/office/drawing/2014/main" id="{00000000-0008-0000-0900-0000F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21</xdr:row>
          <xdr:rowOff>180975</xdr:rowOff>
        </xdr:from>
        <xdr:to>
          <xdr:col>3</xdr:col>
          <xdr:colOff>428625</xdr:colOff>
          <xdr:row>23</xdr:row>
          <xdr:rowOff>0</xdr:rowOff>
        </xdr:to>
        <xdr:sp macro="" textlink="">
          <xdr:nvSpPr>
            <xdr:cNvPr id="24821" name="Check Box 245" hidden="1">
              <a:extLst>
                <a:ext uri="{63B3BB69-23CF-44E3-9099-C40C66FF867C}">
                  <a14:compatExt spid="_x0000_s24821"/>
                </a:ext>
                <a:ext uri="{FF2B5EF4-FFF2-40B4-BE49-F238E27FC236}">
                  <a16:creationId xmlns:a16="http://schemas.microsoft.com/office/drawing/2014/main" id="{00000000-0008-0000-0900-0000F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22</xdr:row>
          <xdr:rowOff>180975</xdr:rowOff>
        </xdr:from>
        <xdr:to>
          <xdr:col>3</xdr:col>
          <xdr:colOff>428625</xdr:colOff>
          <xdr:row>24</xdr:row>
          <xdr:rowOff>0</xdr:rowOff>
        </xdr:to>
        <xdr:sp macro="" textlink="">
          <xdr:nvSpPr>
            <xdr:cNvPr id="24822" name="Check Box 246" hidden="1">
              <a:extLst>
                <a:ext uri="{63B3BB69-23CF-44E3-9099-C40C66FF867C}">
                  <a14:compatExt spid="_x0000_s24822"/>
                </a:ext>
                <a:ext uri="{FF2B5EF4-FFF2-40B4-BE49-F238E27FC236}">
                  <a16:creationId xmlns:a16="http://schemas.microsoft.com/office/drawing/2014/main" id="{00000000-0008-0000-0900-0000F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22</xdr:row>
          <xdr:rowOff>180975</xdr:rowOff>
        </xdr:from>
        <xdr:to>
          <xdr:col>3</xdr:col>
          <xdr:colOff>428625</xdr:colOff>
          <xdr:row>24</xdr:row>
          <xdr:rowOff>0</xdr:rowOff>
        </xdr:to>
        <xdr:sp macro="" textlink="">
          <xdr:nvSpPr>
            <xdr:cNvPr id="24823" name="Check Box 247" hidden="1">
              <a:extLst>
                <a:ext uri="{63B3BB69-23CF-44E3-9099-C40C66FF867C}">
                  <a14:compatExt spid="_x0000_s24823"/>
                </a:ext>
                <a:ext uri="{FF2B5EF4-FFF2-40B4-BE49-F238E27FC236}">
                  <a16:creationId xmlns:a16="http://schemas.microsoft.com/office/drawing/2014/main" id="{00000000-0008-0000-0900-0000F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23</xdr:row>
          <xdr:rowOff>180975</xdr:rowOff>
        </xdr:from>
        <xdr:to>
          <xdr:col>3</xdr:col>
          <xdr:colOff>428625</xdr:colOff>
          <xdr:row>25</xdr:row>
          <xdr:rowOff>0</xdr:rowOff>
        </xdr:to>
        <xdr:sp macro="" textlink="">
          <xdr:nvSpPr>
            <xdr:cNvPr id="24824" name="Check Box 248" hidden="1">
              <a:extLst>
                <a:ext uri="{63B3BB69-23CF-44E3-9099-C40C66FF867C}">
                  <a14:compatExt spid="_x0000_s24824"/>
                </a:ext>
                <a:ext uri="{FF2B5EF4-FFF2-40B4-BE49-F238E27FC236}">
                  <a16:creationId xmlns:a16="http://schemas.microsoft.com/office/drawing/2014/main" id="{00000000-0008-0000-0900-0000F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23</xdr:row>
          <xdr:rowOff>180975</xdr:rowOff>
        </xdr:from>
        <xdr:to>
          <xdr:col>3</xdr:col>
          <xdr:colOff>428625</xdr:colOff>
          <xdr:row>25</xdr:row>
          <xdr:rowOff>0</xdr:rowOff>
        </xdr:to>
        <xdr:sp macro="" textlink="">
          <xdr:nvSpPr>
            <xdr:cNvPr id="24825" name="Check Box 249" hidden="1">
              <a:extLst>
                <a:ext uri="{63B3BB69-23CF-44E3-9099-C40C66FF867C}">
                  <a14:compatExt spid="_x0000_s24825"/>
                </a:ext>
                <a:ext uri="{FF2B5EF4-FFF2-40B4-BE49-F238E27FC236}">
                  <a16:creationId xmlns:a16="http://schemas.microsoft.com/office/drawing/2014/main" id="{00000000-0008-0000-0900-0000F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24</xdr:row>
          <xdr:rowOff>180975</xdr:rowOff>
        </xdr:from>
        <xdr:to>
          <xdr:col>3</xdr:col>
          <xdr:colOff>428625</xdr:colOff>
          <xdr:row>26</xdr:row>
          <xdr:rowOff>0</xdr:rowOff>
        </xdr:to>
        <xdr:sp macro="" textlink="">
          <xdr:nvSpPr>
            <xdr:cNvPr id="24826" name="Check Box 250" hidden="1">
              <a:extLst>
                <a:ext uri="{63B3BB69-23CF-44E3-9099-C40C66FF867C}">
                  <a14:compatExt spid="_x0000_s24826"/>
                </a:ext>
                <a:ext uri="{FF2B5EF4-FFF2-40B4-BE49-F238E27FC236}">
                  <a16:creationId xmlns:a16="http://schemas.microsoft.com/office/drawing/2014/main" id="{00000000-0008-0000-0900-0000F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24</xdr:row>
          <xdr:rowOff>180975</xdr:rowOff>
        </xdr:from>
        <xdr:to>
          <xdr:col>3</xdr:col>
          <xdr:colOff>428625</xdr:colOff>
          <xdr:row>26</xdr:row>
          <xdr:rowOff>0</xdr:rowOff>
        </xdr:to>
        <xdr:sp macro="" textlink="">
          <xdr:nvSpPr>
            <xdr:cNvPr id="24827" name="Check Box 251" hidden="1">
              <a:extLst>
                <a:ext uri="{63B3BB69-23CF-44E3-9099-C40C66FF867C}">
                  <a14:compatExt spid="_x0000_s24827"/>
                </a:ext>
                <a:ext uri="{FF2B5EF4-FFF2-40B4-BE49-F238E27FC236}">
                  <a16:creationId xmlns:a16="http://schemas.microsoft.com/office/drawing/2014/main" id="{00000000-0008-0000-0900-0000F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25</xdr:row>
          <xdr:rowOff>180975</xdr:rowOff>
        </xdr:from>
        <xdr:to>
          <xdr:col>3</xdr:col>
          <xdr:colOff>428625</xdr:colOff>
          <xdr:row>27</xdr:row>
          <xdr:rowOff>0</xdr:rowOff>
        </xdr:to>
        <xdr:sp macro="" textlink="">
          <xdr:nvSpPr>
            <xdr:cNvPr id="24828" name="Check Box 252" hidden="1">
              <a:extLst>
                <a:ext uri="{63B3BB69-23CF-44E3-9099-C40C66FF867C}">
                  <a14:compatExt spid="_x0000_s24828"/>
                </a:ext>
                <a:ext uri="{FF2B5EF4-FFF2-40B4-BE49-F238E27FC236}">
                  <a16:creationId xmlns:a16="http://schemas.microsoft.com/office/drawing/2014/main" id="{00000000-0008-0000-0900-0000F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25</xdr:row>
          <xdr:rowOff>180975</xdr:rowOff>
        </xdr:from>
        <xdr:to>
          <xdr:col>3</xdr:col>
          <xdr:colOff>428625</xdr:colOff>
          <xdr:row>27</xdr:row>
          <xdr:rowOff>0</xdr:rowOff>
        </xdr:to>
        <xdr:sp macro="" textlink="">
          <xdr:nvSpPr>
            <xdr:cNvPr id="24829" name="Check Box 253" hidden="1">
              <a:extLst>
                <a:ext uri="{63B3BB69-23CF-44E3-9099-C40C66FF867C}">
                  <a14:compatExt spid="_x0000_s24829"/>
                </a:ext>
                <a:ext uri="{FF2B5EF4-FFF2-40B4-BE49-F238E27FC236}">
                  <a16:creationId xmlns:a16="http://schemas.microsoft.com/office/drawing/2014/main" id="{00000000-0008-0000-0900-0000F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26</xdr:row>
          <xdr:rowOff>180975</xdr:rowOff>
        </xdr:from>
        <xdr:to>
          <xdr:col>3</xdr:col>
          <xdr:colOff>428625</xdr:colOff>
          <xdr:row>28</xdr:row>
          <xdr:rowOff>0</xdr:rowOff>
        </xdr:to>
        <xdr:sp macro="" textlink="">
          <xdr:nvSpPr>
            <xdr:cNvPr id="24830" name="Check Box 254" hidden="1">
              <a:extLst>
                <a:ext uri="{63B3BB69-23CF-44E3-9099-C40C66FF867C}">
                  <a14:compatExt spid="_x0000_s24830"/>
                </a:ext>
                <a:ext uri="{FF2B5EF4-FFF2-40B4-BE49-F238E27FC236}">
                  <a16:creationId xmlns:a16="http://schemas.microsoft.com/office/drawing/2014/main" id="{00000000-0008-0000-0900-0000F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26</xdr:row>
          <xdr:rowOff>180975</xdr:rowOff>
        </xdr:from>
        <xdr:to>
          <xdr:col>3</xdr:col>
          <xdr:colOff>428625</xdr:colOff>
          <xdr:row>28</xdr:row>
          <xdr:rowOff>0</xdr:rowOff>
        </xdr:to>
        <xdr:sp macro="" textlink="">
          <xdr:nvSpPr>
            <xdr:cNvPr id="24831" name="Check Box 255" hidden="1">
              <a:extLst>
                <a:ext uri="{63B3BB69-23CF-44E3-9099-C40C66FF867C}">
                  <a14:compatExt spid="_x0000_s24831"/>
                </a:ext>
                <a:ext uri="{FF2B5EF4-FFF2-40B4-BE49-F238E27FC236}">
                  <a16:creationId xmlns:a16="http://schemas.microsoft.com/office/drawing/2014/main" id="{00000000-0008-0000-0900-0000F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7</xdr:row>
          <xdr:rowOff>180975</xdr:rowOff>
        </xdr:from>
        <xdr:to>
          <xdr:col>3</xdr:col>
          <xdr:colOff>428625</xdr:colOff>
          <xdr:row>9</xdr:row>
          <xdr:rowOff>0</xdr:rowOff>
        </xdr:to>
        <xdr:sp macro="" textlink="">
          <xdr:nvSpPr>
            <xdr:cNvPr id="24832" name="Check Box 256" hidden="1">
              <a:extLst>
                <a:ext uri="{63B3BB69-23CF-44E3-9099-C40C66FF867C}">
                  <a14:compatExt spid="_x0000_s24832"/>
                </a:ext>
                <a:ext uri="{FF2B5EF4-FFF2-40B4-BE49-F238E27FC236}">
                  <a16:creationId xmlns:a16="http://schemas.microsoft.com/office/drawing/2014/main" id="{00000000-0008-0000-0900-00000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8</xdr:row>
          <xdr:rowOff>180975</xdr:rowOff>
        </xdr:from>
        <xdr:to>
          <xdr:col>3</xdr:col>
          <xdr:colOff>428625</xdr:colOff>
          <xdr:row>10</xdr:row>
          <xdr:rowOff>0</xdr:rowOff>
        </xdr:to>
        <xdr:sp macro="" textlink="">
          <xdr:nvSpPr>
            <xdr:cNvPr id="24833" name="Check Box 257" hidden="1">
              <a:extLst>
                <a:ext uri="{63B3BB69-23CF-44E3-9099-C40C66FF867C}">
                  <a14:compatExt spid="_x0000_s24833"/>
                </a:ext>
                <a:ext uri="{FF2B5EF4-FFF2-40B4-BE49-F238E27FC236}">
                  <a16:creationId xmlns:a16="http://schemas.microsoft.com/office/drawing/2014/main" id="{00000000-0008-0000-0900-00000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8</xdr:row>
          <xdr:rowOff>180975</xdr:rowOff>
        </xdr:from>
        <xdr:to>
          <xdr:col>3</xdr:col>
          <xdr:colOff>428625</xdr:colOff>
          <xdr:row>10</xdr:row>
          <xdr:rowOff>0</xdr:rowOff>
        </xdr:to>
        <xdr:sp macro="" textlink="">
          <xdr:nvSpPr>
            <xdr:cNvPr id="24834" name="Check Box 258" hidden="1">
              <a:extLst>
                <a:ext uri="{63B3BB69-23CF-44E3-9099-C40C66FF867C}">
                  <a14:compatExt spid="_x0000_s24834"/>
                </a:ext>
                <a:ext uri="{FF2B5EF4-FFF2-40B4-BE49-F238E27FC236}">
                  <a16:creationId xmlns:a16="http://schemas.microsoft.com/office/drawing/2014/main" id="{00000000-0008-0000-0900-00000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xdr:row>
          <xdr:rowOff>180975</xdr:rowOff>
        </xdr:from>
        <xdr:to>
          <xdr:col>3</xdr:col>
          <xdr:colOff>428625</xdr:colOff>
          <xdr:row>11</xdr:row>
          <xdr:rowOff>0</xdr:rowOff>
        </xdr:to>
        <xdr:sp macro="" textlink="">
          <xdr:nvSpPr>
            <xdr:cNvPr id="24835" name="Check Box 259" hidden="1">
              <a:extLst>
                <a:ext uri="{63B3BB69-23CF-44E3-9099-C40C66FF867C}">
                  <a14:compatExt spid="_x0000_s24835"/>
                </a:ext>
                <a:ext uri="{FF2B5EF4-FFF2-40B4-BE49-F238E27FC236}">
                  <a16:creationId xmlns:a16="http://schemas.microsoft.com/office/drawing/2014/main" id="{00000000-0008-0000-0900-00000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xdr:row>
          <xdr:rowOff>180975</xdr:rowOff>
        </xdr:from>
        <xdr:to>
          <xdr:col>3</xdr:col>
          <xdr:colOff>428625</xdr:colOff>
          <xdr:row>11</xdr:row>
          <xdr:rowOff>0</xdr:rowOff>
        </xdr:to>
        <xdr:sp macro="" textlink="">
          <xdr:nvSpPr>
            <xdr:cNvPr id="24836" name="Check Box 260" hidden="1">
              <a:extLst>
                <a:ext uri="{63B3BB69-23CF-44E3-9099-C40C66FF867C}">
                  <a14:compatExt spid="_x0000_s24836"/>
                </a:ext>
                <a:ext uri="{FF2B5EF4-FFF2-40B4-BE49-F238E27FC236}">
                  <a16:creationId xmlns:a16="http://schemas.microsoft.com/office/drawing/2014/main" id="{00000000-0008-0000-0900-00000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xdr:row>
          <xdr:rowOff>180975</xdr:rowOff>
        </xdr:from>
        <xdr:to>
          <xdr:col>3</xdr:col>
          <xdr:colOff>428625</xdr:colOff>
          <xdr:row>11</xdr:row>
          <xdr:rowOff>0</xdr:rowOff>
        </xdr:to>
        <xdr:sp macro="" textlink="">
          <xdr:nvSpPr>
            <xdr:cNvPr id="24837" name="Check Box 261" hidden="1">
              <a:extLst>
                <a:ext uri="{63B3BB69-23CF-44E3-9099-C40C66FF867C}">
                  <a14:compatExt spid="_x0000_s24837"/>
                </a:ext>
                <a:ext uri="{FF2B5EF4-FFF2-40B4-BE49-F238E27FC236}">
                  <a16:creationId xmlns:a16="http://schemas.microsoft.com/office/drawing/2014/main" id="{00000000-0008-0000-0900-00000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10</xdr:row>
          <xdr:rowOff>180975</xdr:rowOff>
        </xdr:from>
        <xdr:to>
          <xdr:col>3</xdr:col>
          <xdr:colOff>428625</xdr:colOff>
          <xdr:row>12</xdr:row>
          <xdr:rowOff>0</xdr:rowOff>
        </xdr:to>
        <xdr:sp macro="" textlink="">
          <xdr:nvSpPr>
            <xdr:cNvPr id="24838" name="Check Box 262" hidden="1">
              <a:extLst>
                <a:ext uri="{63B3BB69-23CF-44E3-9099-C40C66FF867C}">
                  <a14:compatExt spid="_x0000_s24838"/>
                </a:ext>
                <a:ext uri="{FF2B5EF4-FFF2-40B4-BE49-F238E27FC236}">
                  <a16:creationId xmlns:a16="http://schemas.microsoft.com/office/drawing/2014/main" id="{00000000-0008-0000-0900-00000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10</xdr:row>
          <xdr:rowOff>180975</xdr:rowOff>
        </xdr:from>
        <xdr:to>
          <xdr:col>3</xdr:col>
          <xdr:colOff>428625</xdr:colOff>
          <xdr:row>12</xdr:row>
          <xdr:rowOff>0</xdr:rowOff>
        </xdr:to>
        <xdr:sp macro="" textlink="">
          <xdr:nvSpPr>
            <xdr:cNvPr id="24839" name="Check Box 263" hidden="1">
              <a:extLst>
                <a:ext uri="{63B3BB69-23CF-44E3-9099-C40C66FF867C}">
                  <a14:compatExt spid="_x0000_s24839"/>
                </a:ext>
                <a:ext uri="{FF2B5EF4-FFF2-40B4-BE49-F238E27FC236}">
                  <a16:creationId xmlns:a16="http://schemas.microsoft.com/office/drawing/2014/main" id="{00000000-0008-0000-0900-00000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10</xdr:row>
          <xdr:rowOff>180975</xdr:rowOff>
        </xdr:from>
        <xdr:to>
          <xdr:col>3</xdr:col>
          <xdr:colOff>428625</xdr:colOff>
          <xdr:row>12</xdr:row>
          <xdr:rowOff>0</xdr:rowOff>
        </xdr:to>
        <xdr:sp macro="" textlink="">
          <xdr:nvSpPr>
            <xdr:cNvPr id="24840" name="Check Box 264" hidden="1">
              <a:extLst>
                <a:ext uri="{63B3BB69-23CF-44E3-9099-C40C66FF867C}">
                  <a14:compatExt spid="_x0000_s24840"/>
                </a:ext>
                <a:ext uri="{FF2B5EF4-FFF2-40B4-BE49-F238E27FC236}">
                  <a16:creationId xmlns:a16="http://schemas.microsoft.com/office/drawing/2014/main" id="{00000000-0008-0000-0900-00000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xdr:row>
          <xdr:rowOff>180975</xdr:rowOff>
        </xdr:from>
        <xdr:to>
          <xdr:col>3</xdr:col>
          <xdr:colOff>428625</xdr:colOff>
          <xdr:row>13</xdr:row>
          <xdr:rowOff>0</xdr:rowOff>
        </xdr:to>
        <xdr:sp macro="" textlink="">
          <xdr:nvSpPr>
            <xdr:cNvPr id="24841" name="Check Box 265" hidden="1">
              <a:extLst>
                <a:ext uri="{63B3BB69-23CF-44E3-9099-C40C66FF867C}">
                  <a14:compatExt spid="_x0000_s24841"/>
                </a:ext>
                <a:ext uri="{FF2B5EF4-FFF2-40B4-BE49-F238E27FC236}">
                  <a16:creationId xmlns:a16="http://schemas.microsoft.com/office/drawing/2014/main" id="{00000000-0008-0000-0900-00000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xdr:row>
          <xdr:rowOff>180975</xdr:rowOff>
        </xdr:from>
        <xdr:to>
          <xdr:col>3</xdr:col>
          <xdr:colOff>428625</xdr:colOff>
          <xdr:row>13</xdr:row>
          <xdr:rowOff>0</xdr:rowOff>
        </xdr:to>
        <xdr:sp macro="" textlink="">
          <xdr:nvSpPr>
            <xdr:cNvPr id="24842" name="Check Box 266" hidden="1">
              <a:extLst>
                <a:ext uri="{63B3BB69-23CF-44E3-9099-C40C66FF867C}">
                  <a14:compatExt spid="_x0000_s24842"/>
                </a:ext>
                <a:ext uri="{FF2B5EF4-FFF2-40B4-BE49-F238E27FC236}">
                  <a16:creationId xmlns:a16="http://schemas.microsoft.com/office/drawing/2014/main" id="{00000000-0008-0000-0900-00000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xdr:row>
          <xdr:rowOff>180975</xdr:rowOff>
        </xdr:from>
        <xdr:to>
          <xdr:col>3</xdr:col>
          <xdr:colOff>428625</xdr:colOff>
          <xdr:row>13</xdr:row>
          <xdr:rowOff>0</xdr:rowOff>
        </xdr:to>
        <xdr:sp macro="" textlink="">
          <xdr:nvSpPr>
            <xdr:cNvPr id="24843" name="Check Box 267" hidden="1">
              <a:extLst>
                <a:ext uri="{63B3BB69-23CF-44E3-9099-C40C66FF867C}">
                  <a14:compatExt spid="_x0000_s24843"/>
                </a:ext>
                <a:ext uri="{FF2B5EF4-FFF2-40B4-BE49-F238E27FC236}">
                  <a16:creationId xmlns:a16="http://schemas.microsoft.com/office/drawing/2014/main" id="{00000000-0008-0000-0900-00000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xdr:row>
          <xdr:rowOff>180975</xdr:rowOff>
        </xdr:from>
        <xdr:to>
          <xdr:col>3</xdr:col>
          <xdr:colOff>428625</xdr:colOff>
          <xdr:row>14</xdr:row>
          <xdr:rowOff>0</xdr:rowOff>
        </xdr:to>
        <xdr:sp macro="" textlink="">
          <xdr:nvSpPr>
            <xdr:cNvPr id="24844" name="Check Box 268" hidden="1">
              <a:extLst>
                <a:ext uri="{63B3BB69-23CF-44E3-9099-C40C66FF867C}">
                  <a14:compatExt spid="_x0000_s24844"/>
                </a:ext>
                <a:ext uri="{FF2B5EF4-FFF2-40B4-BE49-F238E27FC236}">
                  <a16:creationId xmlns:a16="http://schemas.microsoft.com/office/drawing/2014/main" id="{00000000-0008-0000-0900-00000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xdr:row>
          <xdr:rowOff>180975</xdr:rowOff>
        </xdr:from>
        <xdr:to>
          <xdr:col>3</xdr:col>
          <xdr:colOff>428625</xdr:colOff>
          <xdr:row>14</xdr:row>
          <xdr:rowOff>0</xdr:rowOff>
        </xdr:to>
        <xdr:sp macro="" textlink="">
          <xdr:nvSpPr>
            <xdr:cNvPr id="24845" name="Check Box 269" hidden="1">
              <a:extLst>
                <a:ext uri="{63B3BB69-23CF-44E3-9099-C40C66FF867C}">
                  <a14:compatExt spid="_x0000_s24845"/>
                </a:ext>
                <a:ext uri="{FF2B5EF4-FFF2-40B4-BE49-F238E27FC236}">
                  <a16:creationId xmlns:a16="http://schemas.microsoft.com/office/drawing/2014/main" id="{00000000-0008-0000-0900-00000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xdr:row>
          <xdr:rowOff>180975</xdr:rowOff>
        </xdr:from>
        <xdr:to>
          <xdr:col>3</xdr:col>
          <xdr:colOff>428625</xdr:colOff>
          <xdr:row>14</xdr:row>
          <xdr:rowOff>0</xdr:rowOff>
        </xdr:to>
        <xdr:sp macro="" textlink="">
          <xdr:nvSpPr>
            <xdr:cNvPr id="24846" name="Check Box 270" hidden="1">
              <a:extLst>
                <a:ext uri="{63B3BB69-23CF-44E3-9099-C40C66FF867C}">
                  <a14:compatExt spid="_x0000_s24846"/>
                </a:ext>
                <a:ext uri="{FF2B5EF4-FFF2-40B4-BE49-F238E27FC236}">
                  <a16:creationId xmlns:a16="http://schemas.microsoft.com/office/drawing/2014/main" id="{00000000-0008-0000-0900-00000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xdr:row>
          <xdr:rowOff>180975</xdr:rowOff>
        </xdr:from>
        <xdr:to>
          <xdr:col>3</xdr:col>
          <xdr:colOff>428625</xdr:colOff>
          <xdr:row>15</xdr:row>
          <xdr:rowOff>0</xdr:rowOff>
        </xdr:to>
        <xdr:sp macro="" textlink="">
          <xdr:nvSpPr>
            <xdr:cNvPr id="24847" name="Check Box 271" hidden="1">
              <a:extLst>
                <a:ext uri="{63B3BB69-23CF-44E3-9099-C40C66FF867C}">
                  <a14:compatExt spid="_x0000_s24847"/>
                </a:ext>
                <a:ext uri="{FF2B5EF4-FFF2-40B4-BE49-F238E27FC236}">
                  <a16:creationId xmlns:a16="http://schemas.microsoft.com/office/drawing/2014/main" id="{00000000-0008-0000-0900-00000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xdr:row>
          <xdr:rowOff>180975</xdr:rowOff>
        </xdr:from>
        <xdr:to>
          <xdr:col>3</xdr:col>
          <xdr:colOff>428625</xdr:colOff>
          <xdr:row>15</xdr:row>
          <xdr:rowOff>0</xdr:rowOff>
        </xdr:to>
        <xdr:sp macro="" textlink="">
          <xdr:nvSpPr>
            <xdr:cNvPr id="24848" name="Check Box 272" hidden="1">
              <a:extLst>
                <a:ext uri="{63B3BB69-23CF-44E3-9099-C40C66FF867C}">
                  <a14:compatExt spid="_x0000_s24848"/>
                </a:ext>
                <a:ext uri="{FF2B5EF4-FFF2-40B4-BE49-F238E27FC236}">
                  <a16:creationId xmlns:a16="http://schemas.microsoft.com/office/drawing/2014/main" id="{00000000-0008-0000-0900-00001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xdr:row>
          <xdr:rowOff>180975</xdr:rowOff>
        </xdr:from>
        <xdr:to>
          <xdr:col>3</xdr:col>
          <xdr:colOff>428625</xdr:colOff>
          <xdr:row>15</xdr:row>
          <xdr:rowOff>0</xdr:rowOff>
        </xdr:to>
        <xdr:sp macro="" textlink="">
          <xdr:nvSpPr>
            <xdr:cNvPr id="24849" name="Check Box 273" hidden="1">
              <a:extLst>
                <a:ext uri="{63B3BB69-23CF-44E3-9099-C40C66FF867C}">
                  <a14:compatExt spid="_x0000_s24849"/>
                </a:ext>
                <a:ext uri="{FF2B5EF4-FFF2-40B4-BE49-F238E27FC236}">
                  <a16:creationId xmlns:a16="http://schemas.microsoft.com/office/drawing/2014/main" id="{00000000-0008-0000-0900-00001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14</xdr:row>
          <xdr:rowOff>180975</xdr:rowOff>
        </xdr:from>
        <xdr:to>
          <xdr:col>3</xdr:col>
          <xdr:colOff>428625</xdr:colOff>
          <xdr:row>16</xdr:row>
          <xdr:rowOff>0</xdr:rowOff>
        </xdr:to>
        <xdr:sp macro="" textlink="">
          <xdr:nvSpPr>
            <xdr:cNvPr id="24850" name="Check Box 274" hidden="1">
              <a:extLst>
                <a:ext uri="{63B3BB69-23CF-44E3-9099-C40C66FF867C}">
                  <a14:compatExt spid="_x0000_s24850"/>
                </a:ext>
                <a:ext uri="{FF2B5EF4-FFF2-40B4-BE49-F238E27FC236}">
                  <a16:creationId xmlns:a16="http://schemas.microsoft.com/office/drawing/2014/main" id="{00000000-0008-0000-0900-00001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14</xdr:row>
          <xdr:rowOff>180975</xdr:rowOff>
        </xdr:from>
        <xdr:to>
          <xdr:col>3</xdr:col>
          <xdr:colOff>428625</xdr:colOff>
          <xdr:row>16</xdr:row>
          <xdr:rowOff>0</xdr:rowOff>
        </xdr:to>
        <xdr:sp macro="" textlink="">
          <xdr:nvSpPr>
            <xdr:cNvPr id="24851" name="Check Box 275" hidden="1">
              <a:extLst>
                <a:ext uri="{63B3BB69-23CF-44E3-9099-C40C66FF867C}">
                  <a14:compatExt spid="_x0000_s24851"/>
                </a:ext>
                <a:ext uri="{FF2B5EF4-FFF2-40B4-BE49-F238E27FC236}">
                  <a16:creationId xmlns:a16="http://schemas.microsoft.com/office/drawing/2014/main" id="{00000000-0008-0000-0900-00001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14</xdr:row>
          <xdr:rowOff>180975</xdr:rowOff>
        </xdr:from>
        <xdr:to>
          <xdr:col>3</xdr:col>
          <xdr:colOff>428625</xdr:colOff>
          <xdr:row>16</xdr:row>
          <xdr:rowOff>0</xdr:rowOff>
        </xdr:to>
        <xdr:sp macro="" textlink="">
          <xdr:nvSpPr>
            <xdr:cNvPr id="24852" name="Check Box 276" hidden="1">
              <a:extLst>
                <a:ext uri="{63B3BB69-23CF-44E3-9099-C40C66FF867C}">
                  <a14:compatExt spid="_x0000_s24852"/>
                </a:ext>
                <a:ext uri="{FF2B5EF4-FFF2-40B4-BE49-F238E27FC236}">
                  <a16:creationId xmlns:a16="http://schemas.microsoft.com/office/drawing/2014/main" id="{00000000-0008-0000-0900-00001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15</xdr:row>
          <xdr:rowOff>180975</xdr:rowOff>
        </xdr:from>
        <xdr:to>
          <xdr:col>3</xdr:col>
          <xdr:colOff>428625</xdr:colOff>
          <xdr:row>17</xdr:row>
          <xdr:rowOff>0</xdr:rowOff>
        </xdr:to>
        <xdr:sp macro="" textlink="">
          <xdr:nvSpPr>
            <xdr:cNvPr id="24853" name="Check Box 277" hidden="1">
              <a:extLst>
                <a:ext uri="{63B3BB69-23CF-44E3-9099-C40C66FF867C}">
                  <a14:compatExt spid="_x0000_s24853"/>
                </a:ext>
                <a:ext uri="{FF2B5EF4-FFF2-40B4-BE49-F238E27FC236}">
                  <a16:creationId xmlns:a16="http://schemas.microsoft.com/office/drawing/2014/main" id="{00000000-0008-0000-0900-00001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15</xdr:row>
          <xdr:rowOff>180975</xdr:rowOff>
        </xdr:from>
        <xdr:to>
          <xdr:col>3</xdr:col>
          <xdr:colOff>428625</xdr:colOff>
          <xdr:row>17</xdr:row>
          <xdr:rowOff>0</xdr:rowOff>
        </xdr:to>
        <xdr:sp macro="" textlink="">
          <xdr:nvSpPr>
            <xdr:cNvPr id="24854" name="Check Box 278" hidden="1">
              <a:extLst>
                <a:ext uri="{63B3BB69-23CF-44E3-9099-C40C66FF867C}">
                  <a14:compatExt spid="_x0000_s24854"/>
                </a:ext>
                <a:ext uri="{FF2B5EF4-FFF2-40B4-BE49-F238E27FC236}">
                  <a16:creationId xmlns:a16="http://schemas.microsoft.com/office/drawing/2014/main" id="{00000000-0008-0000-0900-00001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15</xdr:row>
          <xdr:rowOff>180975</xdr:rowOff>
        </xdr:from>
        <xdr:to>
          <xdr:col>3</xdr:col>
          <xdr:colOff>428625</xdr:colOff>
          <xdr:row>17</xdr:row>
          <xdr:rowOff>0</xdr:rowOff>
        </xdr:to>
        <xdr:sp macro="" textlink="">
          <xdr:nvSpPr>
            <xdr:cNvPr id="24855" name="Check Box 279" hidden="1">
              <a:extLst>
                <a:ext uri="{63B3BB69-23CF-44E3-9099-C40C66FF867C}">
                  <a14:compatExt spid="_x0000_s24855"/>
                </a:ext>
                <a:ext uri="{FF2B5EF4-FFF2-40B4-BE49-F238E27FC236}">
                  <a16:creationId xmlns:a16="http://schemas.microsoft.com/office/drawing/2014/main" id="{00000000-0008-0000-0900-00001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16</xdr:row>
          <xdr:rowOff>180975</xdr:rowOff>
        </xdr:from>
        <xdr:to>
          <xdr:col>3</xdr:col>
          <xdr:colOff>428625</xdr:colOff>
          <xdr:row>18</xdr:row>
          <xdr:rowOff>0</xdr:rowOff>
        </xdr:to>
        <xdr:sp macro="" textlink="">
          <xdr:nvSpPr>
            <xdr:cNvPr id="24856" name="Check Box 280" hidden="1">
              <a:extLst>
                <a:ext uri="{63B3BB69-23CF-44E3-9099-C40C66FF867C}">
                  <a14:compatExt spid="_x0000_s24856"/>
                </a:ext>
                <a:ext uri="{FF2B5EF4-FFF2-40B4-BE49-F238E27FC236}">
                  <a16:creationId xmlns:a16="http://schemas.microsoft.com/office/drawing/2014/main" id="{00000000-0008-0000-0900-00001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16</xdr:row>
          <xdr:rowOff>180975</xdr:rowOff>
        </xdr:from>
        <xdr:to>
          <xdr:col>3</xdr:col>
          <xdr:colOff>428625</xdr:colOff>
          <xdr:row>18</xdr:row>
          <xdr:rowOff>0</xdr:rowOff>
        </xdr:to>
        <xdr:sp macro="" textlink="">
          <xdr:nvSpPr>
            <xdr:cNvPr id="24857" name="Check Box 281" hidden="1">
              <a:extLst>
                <a:ext uri="{63B3BB69-23CF-44E3-9099-C40C66FF867C}">
                  <a14:compatExt spid="_x0000_s24857"/>
                </a:ext>
                <a:ext uri="{FF2B5EF4-FFF2-40B4-BE49-F238E27FC236}">
                  <a16:creationId xmlns:a16="http://schemas.microsoft.com/office/drawing/2014/main" id="{00000000-0008-0000-0900-00001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16</xdr:row>
          <xdr:rowOff>180975</xdr:rowOff>
        </xdr:from>
        <xdr:to>
          <xdr:col>3</xdr:col>
          <xdr:colOff>428625</xdr:colOff>
          <xdr:row>18</xdr:row>
          <xdr:rowOff>0</xdr:rowOff>
        </xdr:to>
        <xdr:sp macro="" textlink="">
          <xdr:nvSpPr>
            <xdr:cNvPr id="24858" name="Check Box 282" hidden="1">
              <a:extLst>
                <a:ext uri="{63B3BB69-23CF-44E3-9099-C40C66FF867C}">
                  <a14:compatExt spid="_x0000_s24858"/>
                </a:ext>
                <a:ext uri="{FF2B5EF4-FFF2-40B4-BE49-F238E27FC236}">
                  <a16:creationId xmlns:a16="http://schemas.microsoft.com/office/drawing/2014/main" id="{00000000-0008-0000-0900-00001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xdr:row>
          <xdr:rowOff>180975</xdr:rowOff>
        </xdr:from>
        <xdr:to>
          <xdr:col>3</xdr:col>
          <xdr:colOff>428625</xdr:colOff>
          <xdr:row>19</xdr:row>
          <xdr:rowOff>0</xdr:rowOff>
        </xdr:to>
        <xdr:sp macro="" textlink="">
          <xdr:nvSpPr>
            <xdr:cNvPr id="24859" name="Check Box 283" hidden="1">
              <a:extLst>
                <a:ext uri="{63B3BB69-23CF-44E3-9099-C40C66FF867C}">
                  <a14:compatExt spid="_x0000_s24859"/>
                </a:ext>
                <a:ext uri="{FF2B5EF4-FFF2-40B4-BE49-F238E27FC236}">
                  <a16:creationId xmlns:a16="http://schemas.microsoft.com/office/drawing/2014/main" id="{00000000-0008-0000-0900-00001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xdr:row>
          <xdr:rowOff>180975</xdr:rowOff>
        </xdr:from>
        <xdr:to>
          <xdr:col>3</xdr:col>
          <xdr:colOff>428625</xdr:colOff>
          <xdr:row>19</xdr:row>
          <xdr:rowOff>0</xdr:rowOff>
        </xdr:to>
        <xdr:sp macro="" textlink="">
          <xdr:nvSpPr>
            <xdr:cNvPr id="24860" name="Check Box 284" hidden="1">
              <a:extLst>
                <a:ext uri="{63B3BB69-23CF-44E3-9099-C40C66FF867C}">
                  <a14:compatExt spid="_x0000_s24860"/>
                </a:ext>
                <a:ext uri="{FF2B5EF4-FFF2-40B4-BE49-F238E27FC236}">
                  <a16:creationId xmlns:a16="http://schemas.microsoft.com/office/drawing/2014/main" id="{00000000-0008-0000-0900-00001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xdr:row>
          <xdr:rowOff>180975</xdr:rowOff>
        </xdr:from>
        <xdr:to>
          <xdr:col>3</xdr:col>
          <xdr:colOff>428625</xdr:colOff>
          <xdr:row>19</xdr:row>
          <xdr:rowOff>0</xdr:rowOff>
        </xdr:to>
        <xdr:sp macro="" textlink="">
          <xdr:nvSpPr>
            <xdr:cNvPr id="24861" name="Check Box 285" hidden="1">
              <a:extLst>
                <a:ext uri="{63B3BB69-23CF-44E3-9099-C40C66FF867C}">
                  <a14:compatExt spid="_x0000_s24861"/>
                </a:ext>
                <a:ext uri="{FF2B5EF4-FFF2-40B4-BE49-F238E27FC236}">
                  <a16:creationId xmlns:a16="http://schemas.microsoft.com/office/drawing/2014/main" id="{00000000-0008-0000-0900-00001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xdr:row>
          <xdr:rowOff>180975</xdr:rowOff>
        </xdr:from>
        <xdr:to>
          <xdr:col>3</xdr:col>
          <xdr:colOff>428625</xdr:colOff>
          <xdr:row>20</xdr:row>
          <xdr:rowOff>0</xdr:rowOff>
        </xdr:to>
        <xdr:sp macro="" textlink="">
          <xdr:nvSpPr>
            <xdr:cNvPr id="24862" name="Check Box 286" hidden="1">
              <a:extLst>
                <a:ext uri="{63B3BB69-23CF-44E3-9099-C40C66FF867C}">
                  <a14:compatExt spid="_x0000_s24862"/>
                </a:ext>
                <a:ext uri="{FF2B5EF4-FFF2-40B4-BE49-F238E27FC236}">
                  <a16:creationId xmlns:a16="http://schemas.microsoft.com/office/drawing/2014/main" id="{00000000-0008-0000-0900-00001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xdr:row>
          <xdr:rowOff>180975</xdr:rowOff>
        </xdr:from>
        <xdr:to>
          <xdr:col>3</xdr:col>
          <xdr:colOff>428625</xdr:colOff>
          <xdr:row>20</xdr:row>
          <xdr:rowOff>0</xdr:rowOff>
        </xdr:to>
        <xdr:sp macro="" textlink="">
          <xdr:nvSpPr>
            <xdr:cNvPr id="24863" name="Check Box 287" hidden="1">
              <a:extLst>
                <a:ext uri="{63B3BB69-23CF-44E3-9099-C40C66FF867C}">
                  <a14:compatExt spid="_x0000_s24863"/>
                </a:ext>
                <a:ext uri="{FF2B5EF4-FFF2-40B4-BE49-F238E27FC236}">
                  <a16:creationId xmlns:a16="http://schemas.microsoft.com/office/drawing/2014/main" id="{00000000-0008-0000-0900-00001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xdr:row>
          <xdr:rowOff>180975</xdr:rowOff>
        </xdr:from>
        <xdr:to>
          <xdr:col>3</xdr:col>
          <xdr:colOff>428625</xdr:colOff>
          <xdr:row>20</xdr:row>
          <xdr:rowOff>0</xdr:rowOff>
        </xdr:to>
        <xdr:sp macro="" textlink="">
          <xdr:nvSpPr>
            <xdr:cNvPr id="24864" name="Check Box 288" hidden="1">
              <a:extLst>
                <a:ext uri="{63B3BB69-23CF-44E3-9099-C40C66FF867C}">
                  <a14:compatExt spid="_x0000_s24864"/>
                </a:ext>
                <a:ext uri="{FF2B5EF4-FFF2-40B4-BE49-F238E27FC236}">
                  <a16:creationId xmlns:a16="http://schemas.microsoft.com/office/drawing/2014/main" id="{00000000-0008-0000-0900-00002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xdr:row>
          <xdr:rowOff>180975</xdr:rowOff>
        </xdr:from>
        <xdr:to>
          <xdr:col>3</xdr:col>
          <xdr:colOff>428625</xdr:colOff>
          <xdr:row>21</xdr:row>
          <xdr:rowOff>0</xdr:rowOff>
        </xdr:to>
        <xdr:sp macro="" textlink="">
          <xdr:nvSpPr>
            <xdr:cNvPr id="24865" name="Check Box 289" hidden="1">
              <a:extLst>
                <a:ext uri="{63B3BB69-23CF-44E3-9099-C40C66FF867C}">
                  <a14:compatExt spid="_x0000_s24865"/>
                </a:ext>
                <a:ext uri="{FF2B5EF4-FFF2-40B4-BE49-F238E27FC236}">
                  <a16:creationId xmlns:a16="http://schemas.microsoft.com/office/drawing/2014/main" id="{00000000-0008-0000-0900-00002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xdr:row>
          <xdr:rowOff>180975</xdr:rowOff>
        </xdr:from>
        <xdr:to>
          <xdr:col>3</xdr:col>
          <xdr:colOff>428625</xdr:colOff>
          <xdr:row>21</xdr:row>
          <xdr:rowOff>0</xdr:rowOff>
        </xdr:to>
        <xdr:sp macro="" textlink="">
          <xdr:nvSpPr>
            <xdr:cNvPr id="24866" name="Check Box 290" hidden="1">
              <a:extLst>
                <a:ext uri="{63B3BB69-23CF-44E3-9099-C40C66FF867C}">
                  <a14:compatExt spid="_x0000_s24866"/>
                </a:ext>
                <a:ext uri="{FF2B5EF4-FFF2-40B4-BE49-F238E27FC236}">
                  <a16:creationId xmlns:a16="http://schemas.microsoft.com/office/drawing/2014/main" id="{00000000-0008-0000-0900-00002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xdr:row>
          <xdr:rowOff>180975</xdr:rowOff>
        </xdr:from>
        <xdr:to>
          <xdr:col>3</xdr:col>
          <xdr:colOff>428625</xdr:colOff>
          <xdr:row>21</xdr:row>
          <xdr:rowOff>0</xdr:rowOff>
        </xdr:to>
        <xdr:sp macro="" textlink="">
          <xdr:nvSpPr>
            <xdr:cNvPr id="24867" name="Check Box 291" hidden="1">
              <a:extLst>
                <a:ext uri="{63B3BB69-23CF-44E3-9099-C40C66FF867C}">
                  <a14:compatExt spid="_x0000_s24867"/>
                </a:ext>
                <a:ext uri="{FF2B5EF4-FFF2-40B4-BE49-F238E27FC236}">
                  <a16:creationId xmlns:a16="http://schemas.microsoft.com/office/drawing/2014/main" id="{00000000-0008-0000-0900-00002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20</xdr:row>
          <xdr:rowOff>180975</xdr:rowOff>
        </xdr:from>
        <xdr:to>
          <xdr:col>3</xdr:col>
          <xdr:colOff>428625</xdr:colOff>
          <xdr:row>22</xdr:row>
          <xdr:rowOff>0</xdr:rowOff>
        </xdr:to>
        <xdr:sp macro="" textlink="">
          <xdr:nvSpPr>
            <xdr:cNvPr id="24868" name="Check Box 292" hidden="1">
              <a:extLst>
                <a:ext uri="{63B3BB69-23CF-44E3-9099-C40C66FF867C}">
                  <a14:compatExt spid="_x0000_s24868"/>
                </a:ext>
                <a:ext uri="{FF2B5EF4-FFF2-40B4-BE49-F238E27FC236}">
                  <a16:creationId xmlns:a16="http://schemas.microsoft.com/office/drawing/2014/main" id="{00000000-0008-0000-0900-00002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20</xdr:row>
          <xdr:rowOff>180975</xdr:rowOff>
        </xdr:from>
        <xdr:to>
          <xdr:col>3</xdr:col>
          <xdr:colOff>428625</xdr:colOff>
          <xdr:row>22</xdr:row>
          <xdr:rowOff>0</xdr:rowOff>
        </xdr:to>
        <xdr:sp macro="" textlink="">
          <xdr:nvSpPr>
            <xdr:cNvPr id="24869" name="Check Box 293" hidden="1">
              <a:extLst>
                <a:ext uri="{63B3BB69-23CF-44E3-9099-C40C66FF867C}">
                  <a14:compatExt spid="_x0000_s24869"/>
                </a:ext>
                <a:ext uri="{FF2B5EF4-FFF2-40B4-BE49-F238E27FC236}">
                  <a16:creationId xmlns:a16="http://schemas.microsoft.com/office/drawing/2014/main" id="{00000000-0008-0000-0900-00002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20</xdr:row>
          <xdr:rowOff>180975</xdr:rowOff>
        </xdr:from>
        <xdr:to>
          <xdr:col>3</xdr:col>
          <xdr:colOff>428625</xdr:colOff>
          <xdr:row>22</xdr:row>
          <xdr:rowOff>0</xdr:rowOff>
        </xdr:to>
        <xdr:sp macro="" textlink="">
          <xdr:nvSpPr>
            <xdr:cNvPr id="24870" name="Check Box 294" hidden="1">
              <a:extLst>
                <a:ext uri="{63B3BB69-23CF-44E3-9099-C40C66FF867C}">
                  <a14:compatExt spid="_x0000_s24870"/>
                </a:ext>
                <a:ext uri="{FF2B5EF4-FFF2-40B4-BE49-F238E27FC236}">
                  <a16:creationId xmlns:a16="http://schemas.microsoft.com/office/drawing/2014/main" id="{00000000-0008-0000-0900-00002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21</xdr:row>
          <xdr:rowOff>180975</xdr:rowOff>
        </xdr:from>
        <xdr:to>
          <xdr:col>3</xdr:col>
          <xdr:colOff>428625</xdr:colOff>
          <xdr:row>23</xdr:row>
          <xdr:rowOff>0</xdr:rowOff>
        </xdr:to>
        <xdr:sp macro="" textlink="">
          <xdr:nvSpPr>
            <xdr:cNvPr id="24871" name="Check Box 295" hidden="1">
              <a:extLst>
                <a:ext uri="{63B3BB69-23CF-44E3-9099-C40C66FF867C}">
                  <a14:compatExt spid="_x0000_s24871"/>
                </a:ext>
                <a:ext uri="{FF2B5EF4-FFF2-40B4-BE49-F238E27FC236}">
                  <a16:creationId xmlns:a16="http://schemas.microsoft.com/office/drawing/2014/main" id="{00000000-0008-0000-0900-00002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21</xdr:row>
          <xdr:rowOff>180975</xdr:rowOff>
        </xdr:from>
        <xdr:to>
          <xdr:col>3</xdr:col>
          <xdr:colOff>428625</xdr:colOff>
          <xdr:row>23</xdr:row>
          <xdr:rowOff>0</xdr:rowOff>
        </xdr:to>
        <xdr:sp macro="" textlink="">
          <xdr:nvSpPr>
            <xdr:cNvPr id="24872" name="Check Box 296" hidden="1">
              <a:extLst>
                <a:ext uri="{63B3BB69-23CF-44E3-9099-C40C66FF867C}">
                  <a14:compatExt spid="_x0000_s24872"/>
                </a:ext>
                <a:ext uri="{FF2B5EF4-FFF2-40B4-BE49-F238E27FC236}">
                  <a16:creationId xmlns:a16="http://schemas.microsoft.com/office/drawing/2014/main" id="{00000000-0008-0000-0900-00002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21</xdr:row>
          <xdr:rowOff>180975</xdr:rowOff>
        </xdr:from>
        <xdr:to>
          <xdr:col>3</xdr:col>
          <xdr:colOff>428625</xdr:colOff>
          <xdr:row>23</xdr:row>
          <xdr:rowOff>0</xdr:rowOff>
        </xdr:to>
        <xdr:sp macro="" textlink="">
          <xdr:nvSpPr>
            <xdr:cNvPr id="24873" name="Check Box 297" hidden="1">
              <a:extLst>
                <a:ext uri="{63B3BB69-23CF-44E3-9099-C40C66FF867C}">
                  <a14:compatExt spid="_x0000_s24873"/>
                </a:ext>
                <a:ext uri="{FF2B5EF4-FFF2-40B4-BE49-F238E27FC236}">
                  <a16:creationId xmlns:a16="http://schemas.microsoft.com/office/drawing/2014/main" id="{00000000-0008-0000-0900-00002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22</xdr:row>
          <xdr:rowOff>180975</xdr:rowOff>
        </xdr:from>
        <xdr:to>
          <xdr:col>3</xdr:col>
          <xdr:colOff>428625</xdr:colOff>
          <xdr:row>24</xdr:row>
          <xdr:rowOff>0</xdr:rowOff>
        </xdr:to>
        <xdr:sp macro="" textlink="">
          <xdr:nvSpPr>
            <xdr:cNvPr id="24874" name="Check Box 298" hidden="1">
              <a:extLst>
                <a:ext uri="{63B3BB69-23CF-44E3-9099-C40C66FF867C}">
                  <a14:compatExt spid="_x0000_s24874"/>
                </a:ext>
                <a:ext uri="{FF2B5EF4-FFF2-40B4-BE49-F238E27FC236}">
                  <a16:creationId xmlns:a16="http://schemas.microsoft.com/office/drawing/2014/main" id="{00000000-0008-0000-0900-00002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22</xdr:row>
          <xdr:rowOff>180975</xdr:rowOff>
        </xdr:from>
        <xdr:to>
          <xdr:col>3</xdr:col>
          <xdr:colOff>428625</xdr:colOff>
          <xdr:row>24</xdr:row>
          <xdr:rowOff>0</xdr:rowOff>
        </xdr:to>
        <xdr:sp macro="" textlink="">
          <xdr:nvSpPr>
            <xdr:cNvPr id="24875" name="Check Box 299" hidden="1">
              <a:extLst>
                <a:ext uri="{63B3BB69-23CF-44E3-9099-C40C66FF867C}">
                  <a14:compatExt spid="_x0000_s24875"/>
                </a:ext>
                <a:ext uri="{FF2B5EF4-FFF2-40B4-BE49-F238E27FC236}">
                  <a16:creationId xmlns:a16="http://schemas.microsoft.com/office/drawing/2014/main" id="{00000000-0008-0000-0900-00002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22</xdr:row>
          <xdr:rowOff>180975</xdr:rowOff>
        </xdr:from>
        <xdr:to>
          <xdr:col>3</xdr:col>
          <xdr:colOff>428625</xdr:colOff>
          <xdr:row>24</xdr:row>
          <xdr:rowOff>0</xdr:rowOff>
        </xdr:to>
        <xdr:sp macro="" textlink="">
          <xdr:nvSpPr>
            <xdr:cNvPr id="24876" name="Check Box 300" hidden="1">
              <a:extLst>
                <a:ext uri="{63B3BB69-23CF-44E3-9099-C40C66FF867C}">
                  <a14:compatExt spid="_x0000_s24876"/>
                </a:ext>
                <a:ext uri="{FF2B5EF4-FFF2-40B4-BE49-F238E27FC236}">
                  <a16:creationId xmlns:a16="http://schemas.microsoft.com/office/drawing/2014/main" id="{00000000-0008-0000-0900-00002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23</xdr:row>
          <xdr:rowOff>180975</xdr:rowOff>
        </xdr:from>
        <xdr:to>
          <xdr:col>3</xdr:col>
          <xdr:colOff>428625</xdr:colOff>
          <xdr:row>25</xdr:row>
          <xdr:rowOff>0</xdr:rowOff>
        </xdr:to>
        <xdr:sp macro="" textlink="">
          <xdr:nvSpPr>
            <xdr:cNvPr id="24877" name="Check Box 301" hidden="1">
              <a:extLst>
                <a:ext uri="{63B3BB69-23CF-44E3-9099-C40C66FF867C}">
                  <a14:compatExt spid="_x0000_s24877"/>
                </a:ext>
                <a:ext uri="{FF2B5EF4-FFF2-40B4-BE49-F238E27FC236}">
                  <a16:creationId xmlns:a16="http://schemas.microsoft.com/office/drawing/2014/main" id="{00000000-0008-0000-0900-00002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23</xdr:row>
          <xdr:rowOff>180975</xdr:rowOff>
        </xdr:from>
        <xdr:to>
          <xdr:col>3</xdr:col>
          <xdr:colOff>428625</xdr:colOff>
          <xdr:row>25</xdr:row>
          <xdr:rowOff>0</xdr:rowOff>
        </xdr:to>
        <xdr:sp macro="" textlink="">
          <xdr:nvSpPr>
            <xdr:cNvPr id="24878" name="Check Box 302" hidden="1">
              <a:extLst>
                <a:ext uri="{63B3BB69-23CF-44E3-9099-C40C66FF867C}">
                  <a14:compatExt spid="_x0000_s24878"/>
                </a:ext>
                <a:ext uri="{FF2B5EF4-FFF2-40B4-BE49-F238E27FC236}">
                  <a16:creationId xmlns:a16="http://schemas.microsoft.com/office/drawing/2014/main" id="{00000000-0008-0000-0900-00002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23</xdr:row>
          <xdr:rowOff>180975</xdr:rowOff>
        </xdr:from>
        <xdr:to>
          <xdr:col>3</xdr:col>
          <xdr:colOff>428625</xdr:colOff>
          <xdr:row>25</xdr:row>
          <xdr:rowOff>0</xdr:rowOff>
        </xdr:to>
        <xdr:sp macro="" textlink="">
          <xdr:nvSpPr>
            <xdr:cNvPr id="24879" name="Check Box 303" hidden="1">
              <a:extLst>
                <a:ext uri="{63B3BB69-23CF-44E3-9099-C40C66FF867C}">
                  <a14:compatExt spid="_x0000_s24879"/>
                </a:ext>
                <a:ext uri="{FF2B5EF4-FFF2-40B4-BE49-F238E27FC236}">
                  <a16:creationId xmlns:a16="http://schemas.microsoft.com/office/drawing/2014/main" id="{00000000-0008-0000-0900-00002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24</xdr:row>
          <xdr:rowOff>180975</xdr:rowOff>
        </xdr:from>
        <xdr:to>
          <xdr:col>3</xdr:col>
          <xdr:colOff>428625</xdr:colOff>
          <xdr:row>26</xdr:row>
          <xdr:rowOff>0</xdr:rowOff>
        </xdr:to>
        <xdr:sp macro="" textlink="">
          <xdr:nvSpPr>
            <xdr:cNvPr id="24880" name="Check Box 304" hidden="1">
              <a:extLst>
                <a:ext uri="{63B3BB69-23CF-44E3-9099-C40C66FF867C}">
                  <a14:compatExt spid="_x0000_s24880"/>
                </a:ext>
                <a:ext uri="{FF2B5EF4-FFF2-40B4-BE49-F238E27FC236}">
                  <a16:creationId xmlns:a16="http://schemas.microsoft.com/office/drawing/2014/main" id="{00000000-0008-0000-0900-00003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24</xdr:row>
          <xdr:rowOff>180975</xdr:rowOff>
        </xdr:from>
        <xdr:to>
          <xdr:col>3</xdr:col>
          <xdr:colOff>428625</xdr:colOff>
          <xdr:row>26</xdr:row>
          <xdr:rowOff>0</xdr:rowOff>
        </xdr:to>
        <xdr:sp macro="" textlink="">
          <xdr:nvSpPr>
            <xdr:cNvPr id="24881" name="Check Box 305" hidden="1">
              <a:extLst>
                <a:ext uri="{63B3BB69-23CF-44E3-9099-C40C66FF867C}">
                  <a14:compatExt spid="_x0000_s24881"/>
                </a:ext>
                <a:ext uri="{FF2B5EF4-FFF2-40B4-BE49-F238E27FC236}">
                  <a16:creationId xmlns:a16="http://schemas.microsoft.com/office/drawing/2014/main" id="{00000000-0008-0000-0900-00003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24</xdr:row>
          <xdr:rowOff>180975</xdr:rowOff>
        </xdr:from>
        <xdr:to>
          <xdr:col>3</xdr:col>
          <xdr:colOff>428625</xdr:colOff>
          <xdr:row>26</xdr:row>
          <xdr:rowOff>0</xdr:rowOff>
        </xdr:to>
        <xdr:sp macro="" textlink="">
          <xdr:nvSpPr>
            <xdr:cNvPr id="24882" name="Check Box 306" hidden="1">
              <a:extLst>
                <a:ext uri="{63B3BB69-23CF-44E3-9099-C40C66FF867C}">
                  <a14:compatExt spid="_x0000_s24882"/>
                </a:ext>
                <a:ext uri="{FF2B5EF4-FFF2-40B4-BE49-F238E27FC236}">
                  <a16:creationId xmlns:a16="http://schemas.microsoft.com/office/drawing/2014/main" id="{00000000-0008-0000-0900-00003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25</xdr:row>
          <xdr:rowOff>180975</xdr:rowOff>
        </xdr:from>
        <xdr:to>
          <xdr:col>3</xdr:col>
          <xdr:colOff>428625</xdr:colOff>
          <xdr:row>27</xdr:row>
          <xdr:rowOff>0</xdr:rowOff>
        </xdr:to>
        <xdr:sp macro="" textlink="">
          <xdr:nvSpPr>
            <xdr:cNvPr id="24883" name="Check Box 307" hidden="1">
              <a:extLst>
                <a:ext uri="{63B3BB69-23CF-44E3-9099-C40C66FF867C}">
                  <a14:compatExt spid="_x0000_s24883"/>
                </a:ext>
                <a:ext uri="{FF2B5EF4-FFF2-40B4-BE49-F238E27FC236}">
                  <a16:creationId xmlns:a16="http://schemas.microsoft.com/office/drawing/2014/main" id="{00000000-0008-0000-0900-00003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25</xdr:row>
          <xdr:rowOff>180975</xdr:rowOff>
        </xdr:from>
        <xdr:to>
          <xdr:col>3</xdr:col>
          <xdr:colOff>428625</xdr:colOff>
          <xdr:row>27</xdr:row>
          <xdr:rowOff>0</xdr:rowOff>
        </xdr:to>
        <xdr:sp macro="" textlink="">
          <xdr:nvSpPr>
            <xdr:cNvPr id="24884" name="Check Box 308" hidden="1">
              <a:extLst>
                <a:ext uri="{63B3BB69-23CF-44E3-9099-C40C66FF867C}">
                  <a14:compatExt spid="_x0000_s24884"/>
                </a:ext>
                <a:ext uri="{FF2B5EF4-FFF2-40B4-BE49-F238E27FC236}">
                  <a16:creationId xmlns:a16="http://schemas.microsoft.com/office/drawing/2014/main" id="{00000000-0008-0000-0900-00003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25</xdr:row>
          <xdr:rowOff>180975</xdr:rowOff>
        </xdr:from>
        <xdr:to>
          <xdr:col>3</xdr:col>
          <xdr:colOff>428625</xdr:colOff>
          <xdr:row>27</xdr:row>
          <xdr:rowOff>0</xdr:rowOff>
        </xdr:to>
        <xdr:sp macro="" textlink="">
          <xdr:nvSpPr>
            <xdr:cNvPr id="24885" name="Check Box 309" hidden="1">
              <a:extLst>
                <a:ext uri="{63B3BB69-23CF-44E3-9099-C40C66FF867C}">
                  <a14:compatExt spid="_x0000_s24885"/>
                </a:ext>
                <a:ext uri="{FF2B5EF4-FFF2-40B4-BE49-F238E27FC236}">
                  <a16:creationId xmlns:a16="http://schemas.microsoft.com/office/drawing/2014/main" id="{00000000-0008-0000-0900-00003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26</xdr:row>
          <xdr:rowOff>180975</xdr:rowOff>
        </xdr:from>
        <xdr:to>
          <xdr:col>3</xdr:col>
          <xdr:colOff>428625</xdr:colOff>
          <xdr:row>28</xdr:row>
          <xdr:rowOff>0</xdr:rowOff>
        </xdr:to>
        <xdr:sp macro="" textlink="">
          <xdr:nvSpPr>
            <xdr:cNvPr id="24886" name="Check Box 310" hidden="1">
              <a:extLst>
                <a:ext uri="{63B3BB69-23CF-44E3-9099-C40C66FF867C}">
                  <a14:compatExt spid="_x0000_s24886"/>
                </a:ext>
                <a:ext uri="{FF2B5EF4-FFF2-40B4-BE49-F238E27FC236}">
                  <a16:creationId xmlns:a16="http://schemas.microsoft.com/office/drawing/2014/main" id="{00000000-0008-0000-0900-00003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26</xdr:row>
          <xdr:rowOff>180975</xdr:rowOff>
        </xdr:from>
        <xdr:to>
          <xdr:col>3</xdr:col>
          <xdr:colOff>428625</xdr:colOff>
          <xdr:row>28</xdr:row>
          <xdr:rowOff>0</xdr:rowOff>
        </xdr:to>
        <xdr:sp macro="" textlink="">
          <xdr:nvSpPr>
            <xdr:cNvPr id="24887" name="Check Box 311" hidden="1">
              <a:extLst>
                <a:ext uri="{63B3BB69-23CF-44E3-9099-C40C66FF867C}">
                  <a14:compatExt spid="_x0000_s24887"/>
                </a:ext>
                <a:ext uri="{FF2B5EF4-FFF2-40B4-BE49-F238E27FC236}">
                  <a16:creationId xmlns:a16="http://schemas.microsoft.com/office/drawing/2014/main" id="{00000000-0008-0000-0900-00003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sales@unitrends.com"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17" Type="http://schemas.openxmlformats.org/officeDocument/2006/relationships/ctrlProp" Target="../ctrlProps/ctrlProp109.xml"/><Relationship Id="rId21" Type="http://schemas.openxmlformats.org/officeDocument/2006/relationships/ctrlProp" Target="../ctrlProps/ctrlProp13.xml"/><Relationship Id="rId42" Type="http://schemas.openxmlformats.org/officeDocument/2006/relationships/ctrlProp" Target="../ctrlProps/ctrlProp34.xml"/><Relationship Id="rId63" Type="http://schemas.openxmlformats.org/officeDocument/2006/relationships/ctrlProp" Target="../ctrlProps/ctrlProp55.xml"/><Relationship Id="rId84" Type="http://schemas.openxmlformats.org/officeDocument/2006/relationships/ctrlProp" Target="../ctrlProps/ctrlProp76.xml"/><Relationship Id="rId138" Type="http://schemas.openxmlformats.org/officeDocument/2006/relationships/ctrlProp" Target="../ctrlProps/ctrlProp130.xml"/><Relationship Id="rId159" Type="http://schemas.openxmlformats.org/officeDocument/2006/relationships/ctrlProp" Target="../ctrlProps/ctrlProp151.xml"/><Relationship Id="rId170" Type="http://schemas.openxmlformats.org/officeDocument/2006/relationships/ctrlProp" Target="../ctrlProps/ctrlProp162.xml"/><Relationship Id="rId191" Type="http://schemas.openxmlformats.org/officeDocument/2006/relationships/ctrlProp" Target="../ctrlProps/ctrlProp183.xml"/><Relationship Id="rId107" Type="http://schemas.openxmlformats.org/officeDocument/2006/relationships/ctrlProp" Target="../ctrlProps/ctrlProp99.xml"/><Relationship Id="rId11" Type="http://schemas.openxmlformats.org/officeDocument/2006/relationships/ctrlProp" Target="../ctrlProps/ctrlProp3.xml"/><Relationship Id="rId32" Type="http://schemas.openxmlformats.org/officeDocument/2006/relationships/ctrlProp" Target="../ctrlProps/ctrlProp24.xml"/><Relationship Id="rId53" Type="http://schemas.openxmlformats.org/officeDocument/2006/relationships/ctrlProp" Target="../ctrlProps/ctrlProp45.xml"/><Relationship Id="rId74" Type="http://schemas.openxmlformats.org/officeDocument/2006/relationships/ctrlProp" Target="../ctrlProps/ctrlProp66.xml"/><Relationship Id="rId128" Type="http://schemas.openxmlformats.org/officeDocument/2006/relationships/ctrlProp" Target="../ctrlProps/ctrlProp120.xml"/><Relationship Id="rId149" Type="http://schemas.openxmlformats.org/officeDocument/2006/relationships/ctrlProp" Target="../ctrlProps/ctrlProp141.xml"/><Relationship Id="rId5" Type="http://schemas.openxmlformats.org/officeDocument/2006/relationships/hyperlink" Target="http://www.unitrends.com/docs/datasheets/unitrends-installation-services-overview" TargetMode="External"/><Relationship Id="rId95" Type="http://schemas.openxmlformats.org/officeDocument/2006/relationships/ctrlProp" Target="../ctrlProps/ctrlProp87.xml"/><Relationship Id="rId160" Type="http://schemas.openxmlformats.org/officeDocument/2006/relationships/ctrlProp" Target="../ctrlProps/ctrlProp152.xml"/><Relationship Id="rId181" Type="http://schemas.openxmlformats.org/officeDocument/2006/relationships/ctrlProp" Target="../ctrlProps/ctrlProp173.xml"/><Relationship Id="rId22" Type="http://schemas.openxmlformats.org/officeDocument/2006/relationships/ctrlProp" Target="../ctrlProps/ctrlProp14.xml"/><Relationship Id="rId43" Type="http://schemas.openxmlformats.org/officeDocument/2006/relationships/ctrlProp" Target="../ctrlProps/ctrlProp35.xml"/><Relationship Id="rId64" Type="http://schemas.openxmlformats.org/officeDocument/2006/relationships/ctrlProp" Target="../ctrlProps/ctrlProp56.xml"/><Relationship Id="rId118" Type="http://schemas.openxmlformats.org/officeDocument/2006/relationships/ctrlProp" Target="../ctrlProps/ctrlProp110.xml"/><Relationship Id="rId139" Type="http://schemas.openxmlformats.org/officeDocument/2006/relationships/ctrlProp" Target="../ctrlProps/ctrlProp131.xml"/><Relationship Id="rId85" Type="http://schemas.openxmlformats.org/officeDocument/2006/relationships/ctrlProp" Target="../ctrlProps/ctrlProp77.xml"/><Relationship Id="rId150" Type="http://schemas.openxmlformats.org/officeDocument/2006/relationships/ctrlProp" Target="../ctrlProps/ctrlProp142.xml"/><Relationship Id="rId171" Type="http://schemas.openxmlformats.org/officeDocument/2006/relationships/ctrlProp" Target="../ctrlProps/ctrlProp163.xml"/><Relationship Id="rId192" Type="http://schemas.openxmlformats.org/officeDocument/2006/relationships/ctrlProp" Target="../ctrlProps/ctrlProp184.xml"/><Relationship Id="rId12" Type="http://schemas.openxmlformats.org/officeDocument/2006/relationships/ctrlProp" Target="../ctrlProps/ctrlProp4.xml"/><Relationship Id="rId33" Type="http://schemas.openxmlformats.org/officeDocument/2006/relationships/ctrlProp" Target="../ctrlProps/ctrlProp25.xml"/><Relationship Id="rId108" Type="http://schemas.openxmlformats.org/officeDocument/2006/relationships/ctrlProp" Target="../ctrlProps/ctrlProp100.xml"/><Relationship Id="rId129" Type="http://schemas.openxmlformats.org/officeDocument/2006/relationships/ctrlProp" Target="../ctrlProps/ctrlProp121.xml"/><Relationship Id="rId54" Type="http://schemas.openxmlformats.org/officeDocument/2006/relationships/ctrlProp" Target="../ctrlProps/ctrlProp46.xml"/><Relationship Id="rId75" Type="http://schemas.openxmlformats.org/officeDocument/2006/relationships/ctrlProp" Target="../ctrlProps/ctrlProp67.xml"/><Relationship Id="rId96" Type="http://schemas.openxmlformats.org/officeDocument/2006/relationships/ctrlProp" Target="../ctrlProps/ctrlProp88.xml"/><Relationship Id="rId140" Type="http://schemas.openxmlformats.org/officeDocument/2006/relationships/ctrlProp" Target="../ctrlProps/ctrlProp132.xml"/><Relationship Id="rId161" Type="http://schemas.openxmlformats.org/officeDocument/2006/relationships/ctrlProp" Target="../ctrlProps/ctrlProp153.xml"/><Relationship Id="rId182" Type="http://schemas.openxmlformats.org/officeDocument/2006/relationships/ctrlProp" Target="../ctrlProps/ctrlProp174.xml"/><Relationship Id="rId6" Type="http://schemas.openxmlformats.org/officeDocument/2006/relationships/printerSettings" Target="../printerSettings/printerSettings10.bin"/><Relationship Id="rId23" Type="http://schemas.openxmlformats.org/officeDocument/2006/relationships/ctrlProp" Target="../ctrlProps/ctrlProp15.xml"/><Relationship Id="rId119" Type="http://schemas.openxmlformats.org/officeDocument/2006/relationships/ctrlProp" Target="../ctrlProps/ctrlProp111.xml"/><Relationship Id="rId44" Type="http://schemas.openxmlformats.org/officeDocument/2006/relationships/ctrlProp" Target="../ctrlProps/ctrlProp36.xml"/><Relationship Id="rId65" Type="http://schemas.openxmlformats.org/officeDocument/2006/relationships/ctrlProp" Target="../ctrlProps/ctrlProp57.xml"/><Relationship Id="rId86" Type="http://schemas.openxmlformats.org/officeDocument/2006/relationships/ctrlProp" Target="../ctrlProps/ctrlProp78.xml"/><Relationship Id="rId130" Type="http://schemas.openxmlformats.org/officeDocument/2006/relationships/ctrlProp" Target="../ctrlProps/ctrlProp122.xml"/><Relationship Id="rId151" Type="http://schemas.openxmlformats.org/officeDocument/2006/relationships/ctrlProp" Target="../ctrlProps/ctrlProp143.xml"/><Relationship Id="rId172" Type="http://schemas.openxmlformats.org/officeDocument/2006/relationships/ctrlProp" Target="../ctrlProps/ctrlProp164.xml"/><Relationship Id="rId193" Type="http://schemas.openxmlformats.org/officeDocument/2006/relationships/ctrlProp" Target="../ctrlProps/ctrlProp185.xml"/><Relationship Id="rId13" Type="http://schemas.openxmlformats.org/officeDocument/2006/relationships/ctrlProp" Target="../ctrlProps/ctrlProp5.xml"/><Relationship Id="rId109" Type="http://schemas.openxmlformats.org/officeDocument/2006/relationships/ctrlProp" Target="../ctrlProps/ctrlProp101.xml"/><Relationship Id="rId34" Type="http://schemas.openxmlformats.org/officeDocument/2006/relationships/ctrlProp" Target="../ctrlProps/ctrlProp26.xml"/><Relationship Id="rId55" Type="http://schemas.openxmlformats.org/officeDocument/2006/relationships/ctrlProp" Target="../ctrlProps/ctrlProp47.xml"/><Relationship Id="rId76" Type="http://schemas.openxmlformats.org/officeDocument/2006/relationships/ctrlProp" Target="../ctrlProps/ctrlProp68.xml"/><Relationship Id="rId97" Type="http://schemas.openxmlformats.org/officeDocument/2006/relationships/ctrlProp" Target="../ctrlProps/ctrlProp89.xml"/><Relationship Id="rId120" Type="http://schemas.openxmlformats.org/officeDocument/2006/relationships/ctrlProp" Target="../ctrlProps/ctrlProp112.xml"/><Relationship Id="rId141" Type="http://schemas.openxmlformats.org/officeDocument/2006/relationships/ctrlProp" Target="../ctrlProps/ctrlProp133.xml"/><Relationship Id="rId7" Type="http://schemas.openxmlformats.org/officeDocument/2006/relationships/drawing" Target="../drawings/drawing1.xml"/><Relationship Id="rId71" Type="http://schemas.openxmlformats.org/officeDocument/2006/relationships/ctrlProp" Target="../ctrlProps/ctrlProp63.xml"/><Relationship Id="rId92" Type="http://schemas.openxmlformats.org/officeDocument/2006/relationships/ctrlProp" Target="../ctrlProps/ctrlProp84.xml"/><Relationship Id="rId162" Type="http://schemas.openxmlformats.org/officeDocument/2006/relationships/ctrlProp" Target="../ctrlProps/ctrlProp154.xml"/><Relationship Id="rId183" Type="http://schemas.openxmlformats.org/officeDocument/2006/relationships/ctrlProp" Target="../ctrlProps/ctrlProp175.xml"/><Relationship Id="rId2" Type="http://schemas.openxmlformats.org/officeDocument/2006/relationships/hyperlink" Target="http://www.unitrends.com/docs/legal-notices/disaster-recovery-as-a-service-(draas)-schedule-an" TargetMode="External"/><Relationship Id="rId29" Type="http://schemas.openxmlformats.org/officeDocument/2006/relationships/ctrlProp" Target="../ctrlProps/ctrlProp21.xml"/><Relationship Id="rId24" Type="http://schemas.openxmlformats.org/officeDocument/2006/relationships/ctrlProp" Target="../ctrlProps/ctrlProp16.xml"/><Relationship Id="rId40" Type="http://schemas.openxmlformats.org/officeDocument/2006/relationships/ctrlProp" Target="../ctrlProps/ctrlProp32.xml"/><Relationship Id="rId45" Type="http://schemas.openxmlformats.org/officeDocument/2006/relationships/ctrlProp" Target="../ctrlProps/ctrlProp37.xml"/><Relationship Id="rId66" Type="http://schemas.openxmlformats.org/officeDocument/2006/relationships/ctrlProp" Target="../ctrlProps/ctrlProp58.xml"/><Relationship Id="rId87" Type="http://schemas.openxmlformats.org/officeDocument/2006/relationships/ctrlProp" Target="../ctrlProps/ctrlProp79.xml"/><Relationship Id="rId110" Type="http://schemas.openxmlformats.org/officeDocument/2006/relationships/ctrlProp" Target="../ctrlProps/ctrlProp102.xml"/><Relationship Id="rId115" Type="http://schemas.openxmlformats.org/officeDocument/2006/relationships/ctrlProp" Target="../ctrlProps/ctrlProp107.xml"/><Relationship Id="rId131" Type="http://schemas.openxmlformats.org/officeDocument/2006/relationships/ctrlProp" Target="../ctrlProps/ctrlProp123.xml"/><Relationship Id="rId136" Type="http://schemas.openxmlformats.org/officeDocument/2006/relationships/ctrlProp" Target="../ctrlProps/ctrlProp128.xml"/><Relationship Id="rId157" Type="http://schemas.openxmlformats.org/officeDocument/2006/relationships/ctrlProp" Target="../ctrlProps/ctrlProp149.xml"/><Relationship Id="rId178" Type="http://schemas.openxmlformats.org/officeDocument/2006/relationships/ctrlProp" Target="../ctrlProps/ctrlProp170.xml"/><Relationship Id="rId61" Type="http://schemas.openxmlformats.org/officeDocument/2006/relationships/ctrlProp" Target="../ctrlProps/ctrlProp53.xml"/><Relationship Id="rId82" Type="http://schemas.openxmlformats.org/officeDocument/2006/relationships/ctrlProp" Target="../ctrlProps/ctrlProp74.xml"/><Relationship Id="rId152" Type="http://schemas.openxmlformats.org/officeDocument/2006/relationships/ctrlProp" Target="../ctrlProps/ctrlProp144.xml"/><Relationship Id="rId173" Type="http://schemas.openxmlformats.org/officeDocument/2006/relationships/ctrlProp" Target="../ctrlProps/ctrlProp165.xml"/><Relationship Id="rId194" Type="http://schemas.openxmlformats.org/officeDocument/2006/relationships/ctrlProp" Target="../ctrlProps/ctrlProp186.xml"/><Relationship Id="rId199" Type="http://schemas.openxmlformats.org/officeDocument/2006/relationships/comments" Target="../comments10.xml"/><Relationship Id="rId19" Type="http://schemas.openxmlformats.org/officeDocument/2006/relationships/ctrlProp" Target="../ctrlProps/ctrlProp11.xml"/><Relationship Id="rId14" Type="http://schemas.openxmlformats.org/officeDocument/2006/relationships/ctrlProp" Target="../ctrlProps/ctrlProp6.xml"/><Relationship Id="rId30" Type="http://schemas.openxmlformats.org/officeDocument/2006/relationships/ctrlProp" Target="../ctrlProps/ctrlProp22.xml"/><Relationship Id="rId35" Type="http://schemas.openxmlformats.org/officeDocument/2006/relationships/ctrlProp" Target="../ctrlProps/ctrlProp27.xml"/><Relationship Id="rId56" Type="http://schemas.openxmlformats.org/officeDocument/2006/relationships/ctrlProp" Target="../ctrlProps/ctrlProp48.xml"/><Relationship Id="rId77" Type="http://schemas.openxmlformats.org/officeDocument/2006/relationships/ctrlProp" Target="../ctrlProps/ctrlProp69.xml"/><Relationship Id="rId100" Type="http://schemas.openxmlformats.org/officeDocument/2006/relationships/ctrlProp" Target="../ctrlProps/ctrlProp92.xml"/><Relationship Id="rId105" Type="http://schemas.openxmlformats.org/officeDocument/2006/relationships/ctrlProp" Target="../ctrlProps/ctrlProp97.xml"/><Relationship Id="rId126" Type="http://schemas.openxmlformats.org/officeDocument/2006/relationships/ctrlProp" Target="../ctrlProps/ctrlProp118.xml"/><Relationship Id="rId147" Type="http://schemas.openxmlformats.org/officeDocument/2006/relationships/ctrlProp" Target="../ctrlProps/ctrlProp139.xml"/><Relationship Id="rId168" Type="http://schemas.openxmlformats.org/officeDocument/2006/relationships/ctrlProp" Target="../ctrlProps/ctrlProp160.xml"/><Relationship Id="rId8" Type="http://schemas.openxmlformats.org/officeDocument/2006/relationships/vmlDrawing" Target="../drawings/vmlDrawing10.vml"/><Relationship Id="rId51" Type="http://schemas.openxmlformats.org/officeDocument/2006/relationships/ctrlProp" Target="../ctrlProps/ctrlProp43.xml"/><Relationship Id="rId72" Type="http://schemas.openxmlformats.org/officeDocument/2006/relationships/ctrlProp" Target="../ctrlProps/ctrlProp64.xml"/><Relationship Id="rId93" Type="http://schemas.openxmlformats.org/officeDocument/2006/relationships/ctrlProp" Target="../ctrlProps/ctrlProp85.xml"/><Relationship Id="rId98" Type="http://schemas.openxmlformats.org/officeDocument/2006/relationships/ctrlProp" Target="../ctrlProps/ctrlProp90.xml"/><Relationship Id="rId121" Type="http://schemas.openxmlformats.org/officeDocument/2006/relationships/ctrlProp" Target="../ctrlProps/ctrlProp113.xml"/><Relationship Id="rId142" Type="http://schemas.openxmlformats.org/officeDocument/2006/relationships/ctrlProp" Target="../ctrlProps/ctrlProp134.xml"/><Relationship Id="rId163" Type="http://schemas.openxmlformats.org/officeDocument/2006/relationships/ctrlProp" Target="../ctrlProps/ctrlProp155.xml"/><Relationship Id="rId184" Type="http://schemas.openxmlformats.org/officeDocument/2006/relationships/ctrlProp" Target="../ctrlProps/ctrlProp176.xml"/><Relationship Id="rId189" Type="http://schemas.openxmlformats.org/officeDocument/2006/relationships/ctrlProp" Target="../ctrlProps/ctrlProp181.xml"/><Relationship Id="rId3" Type="http://schemas.openxmlformats.org/officeDocument/2006/relationships/hyperlink" Target="http://www.unitrends.com/docs/faqs/unitrends-forever-cloud-faq" TargetMode="External"/><Relationship Id="rId25" Type="http://schemas.openxmlformats.org/officeDocument/2006/relationships/ctrlProp" Target="../ctrlProps/ctrlProp17.xml"/><Relationship Id="rId46" Type="http://schemas.openxmlformats.org/officeDocument/2006/relationships/ctrlProp" Target="../ctrlProps/ctrlProp38.xml"/><Relationship Id="rId67" Type="http://schemas.openxmlformats.org/officeDocument/2006/relationships/ctrlProp" Target="../ctrlProps/ctrlProp59.xml"/><Relationship Id="rId116" Type="http://schemas.openxmlformats.org/officeDocument/2006/relationships/ctrlProp" Target="../ctrlProps/ctrlProp108.xml"/><Relationship Id="rId137" Type="http://schemas.openxmlformats.org/officeDocument/2006/relationships/ctrlProp" Target="../ctrlProps/ctrlProp129.xml"/><Relationship Id="rId158" Type="http://schemas.openxmlformats.org/officeDocument/2006/relationships/ctrlProp" Target="../ctrlProps/ctrlProp150.xml"/><Relationship Id="rId20" Type="http://schemas.openxmlformats.org/officeDocument/2006/relationships/ctrlProp" Target="../ctrlProps/ctrlProp12.xml"/><Relationship Id="rId41" Type="http://schemas.openxmlformats.org/officeDocument/2006/relationships/ctrlProp" Target="../ctrlProps/ctrlProp33.xml"/><Relationship Id="rId62" Type="http://schemas.openxmlformats.org/officeDocument/2006/relationships/ctrlProp" Target="../ctrlProps/ctrlProp54.xml"/><Relationship Id="rId83" Type="http://schemas.openxmlformats.org/officeDocument/2006/relationships/ctrlProp" Target="../ctrlProps/ctrlProp75.xml"/><Relationship Id="rId88" Type="http://schemas.openxmlformats.org/officeDocument/2006/relationships/ctrlProp" Target="../ctrlProps/ctrlProp80.xml"/><Relationship Id="rId111" Type="http://schemas.openxmlformats.org/officeDocument/2006/relationships/ctrlProp" Target="../ctrlProps/ctrlProp103.xml"/><Relationship Id="rId132" Type="http://schemas.openxmlformats.org/officeDocument/2006/relationships/ctrlProp" Target="../ctrlProps/ctrlProp124.xml"/><Relationship Id="rId153" Type="http://schemas.openxmlformats.org/officeDocument/2006/relationships/ctrlProp" Target="../ctrlProps/ctrlProp145.xml"/><Relationship Id="rId174" Type="http://schemas.openxmlformats.org/officeDocument/2006/relationships/ctrlProp" Target="../ctrlProps/ctrlProp166.xml"/><Relationship Id="rId179" Type="http://schemas.openxmlformats.org/officeDocument/2006/relationships/ctrlProp" Target="../ctrlProps/ctrlProp171.xml"/><Relationship Id="rId195" Type="http://schemas.openxmlformats.org/officeDocument/2006/relationships/ctrlProp" Target="../ctrlProps/ctrlProp187.xml"/><Relationship Id="rId190" Type="http://schemas.openxmlformats.org/officeDocument/2006/relationships/ctrlProp" Target="../ctrlProps/ctrlProp182.xml"/><Relationship Id="rId15" Type="http://schemas.openxmlformats.org/officeDocument/2006/relationships/ctrlProp" Target="../ctrlProps/ctrlProp7.xml"/><Relationship Id="rId36" Type="http://schemas.openxmlformats.org/officeDocument/2006/relationships/ctrlProp" Target="../ctrlProps/ctrlProp28.xml"/><Relationship Id="rId57" Type="http://schemas.openxmlformats.org/officeDocument/2006/relationships/ctrlProp" Target="../ctrlProps/ctrlProp49.xml"/><Relationship Id="rId106" Type="http://schemas.openxmlformats.org/officeDocument/2006/relationships/ctrlProp" Target="../ctrlProps/ctrlProp98.xml"/><Relationship Id="rId127" Type="http://schemas.openxmlformats.org/officeDocument/2006/relationships/ctrlProp" Target="../ctrlProps/ctrlProp119.xml"/><Relationship Id="rId10" Type="http://schemas.openxmlformats.org/officeDocument/2006/relationships/ctrlProp" Target="../ctrlProps/ctrlProp2.xml"/><Relationship Id="rId31" Type="http://schemas.openxmlformats.org/officeDocument/2006/relationships/ctrlProp" Target="../ctrlProps/ctrlProp23.xml"/><Relationship Id="rId52" Type="http://schemas.openxmlformats.org/officeDocument/2006/relationships/ctrlProp" Target="../ctrlProps/ctrlProp44.xml"/><Relationship Id="rId73" Type="http://schemas.openxmlformats.org/officeDocument/2006/relationships/ctrlProp" Target="../ctrlProps/ctrlProp65.xml"/><Relationship Id="rId78" Type="http://schemas.openxmlformats.org/officeDocument/2006/relationships/ctrlProp" Target="../ctrlProps/ctrlProp70.xml"/><Relationship Id="rId94" Type="http://schemas.openxmlformats.org/officeDocument/2006/relationships/ctrlProp" Target="../ctrlProps/ctrlProp86.xml"/><Relationship Id="rId99" Type="http://schemas.openxmlformats.org/officeDocument/2006/relationships/ctrlProp" Target="../ctrlProps/ctrlProp91.xml"/><Relationship Id="rId101" Type="http://schemas.openxmlformats.org/officeDocument/2006/relationships/ctrlProp" Target="../ctrlProps/ctrlProp93.xml"/><Relationship Id="rId122" Type="http://schemas.openxmlformats.org/officeDocument/2006/relationships/ctrlProp" Target="../ctrlProps/ctrlProp114.xml"/><Relationship Id="rId143" Type="http://schemas.openxmlformats.org/officeDocument/2006/relationships/ctrlProp" Target="../ctrlProps/ctrlProp135.xml"/><Relationship Id="rId148" Type="http://schemas.openxmlformats.org/officeDocument/2006/relationships/ctrlProp" Target="../ctrlProps/ctrlProp140.xml"/><Relationship Id="rId164" Type="http://schemas.openxmlformats.org/officeDocument/2006/relationships/ctrlProp" Target="../ctrlProps/ctrlProp156.xml"/><Relationship Id="rId169" Type="http://schemas.openxmlformats.org/officeDocument/2006/relationships/ctrlProp" Target="../ctrlProps/ctrlProp161.xml"/><Relationship Id="rId185" Type="http://schemas.openxmlformats.org/officeDocument/2006/relationships/ctrlProp" Target="../ctrlProps/ctrlProp177.xml"/><Relationship Id="rId4" Type="http://schemas.openxmlformats.org/officeDocument/2006/relationships/hyperlink" Target="http://www.unitrends.com/docs/legal-notices/cloud-services-agreement" TargetMode="External"/><Relationship Id="rId9" Type="http://schemas.openxmlformats.org/officeDocument/2006/relationships/ctrlProp" Target="../ctrlProps/ctrlProp1.xml"/><Relationship Id="rId180" Type="http://schemas.openxmlformats.org/officeDocument/2006/relationships/ctrlProp" Target="../ctrlProps/ctrlProp172.xml"/><Relationship Id="rId26" Type="http://schemas.openxmlformats.org/officeDocument/2006/relationships/ctrlProp" Target="../ctrlProps/ctrlProp18.xml"/><Relationship Id="rId47" Type="http://schemas.openxmlformats.org/officeDocument/2006/relationships/ctrlProp" Target="../ctrlProps/ctrlProp39.xml"/><Relationship Id="rId68" Type="http://schemas.openxmlformats.org/officeDocument/2006/relationships/ctrlProp" Target="../ctrlProps/ctrlProp60.xml"/><Relationship Id="rId89" Type="http://schemas.openxmlformats.org/officeDocument/2006/relationships/ctrlProp" Target="../ctrlProps/ctrlProp81.xml"/><Relationship Id="rId112" Type="http://schemas.openxmlformats.org/officeDocument/2006/relationships/ctrlProp" Target="../ctrlProps/ctrlProp104.xml"/><Relationship Id="rId133" Type="http://schemas.openxmlformats.org/officeDocument/2006/relationships/ctrlProp" Target="../ctrlProps/ctrlProp125.xml"/><Relationship Id="rId154" Type="http://schemas.openxmlformats.org/officeDocument/2006/relationships/ctrlProp" Target="../ctrlProps/ctrlProp146.xml"/><Relationship Id="rId175" Type="http://schemas.openxmlformats.org/officeDocument/2006/relationships/ctrlProp" Target="../ctrlProps/ctrlProp167.xml"/><Relationship Id="rId196" Type="http://schemas.openxmlformats.org/officeDocument/2006/relationships/ctrlProp" Target="../ctrlProps/ctrlProp188.xml"/><Relationship Id="rId16" Type="http://schemas.openxmlformats.org/officeDocument/2006/relationships/ctrlProp" Target="../ctrlProps/ctrlProp8.xml"/><Relationship Id="rId37" Type="http://schemas.openxmlformats.org/officeDocument/2006/relationships/ctrlProp" Target="../ctrlProps/ctrlProp29.xml"/><Relationship Id="rId58" Type="http://schemas.openxmlformats.org/officeDocument/2006/relationships/ctrlProp" Target="../ctrlProps/ctrlProp50.xml"/><Relationship Id="rId79" Type="http://schemas.openxmlformats.org/officeDocument/2006/relationships/ctrlProp" Target="../ctrlProps/ctrlProp71.xml"/><Relationship Id="rId102" Type="http://schemas.openxmlformats.org/officeDocument/2006/relationships/ctrlProp" Target="../ctrlProps/ctrlProp94.xml"/><Relationship Id="rId123" Type="http://schemas.openxmlformats.org/officeDocument/2006/relationships/ctrlProp" Target="../ctrlProps/ctrlProp115.xml"/><Relationship Id="rId144" Type="http://schemas.openxmlformats.org/officeDocument/2006/relationships/ctrlProp" Target="../ctrlProps/ctrlProp136.xml"/><Relationship Id="rId90" Type="http://schemas.openxmlformats.org/officeDocument/2006/relationships/ctrlProp" Target="../ctrlProps/ctrlProp82.xml"/><Relationship Id="rId165" Type="http://schemas.openxmlformats.org/officeDocument/2006/relationships/ctrlProp" Target="../ctrlProps/ctrlProp157.xml"/><Relationship Id="rId186" Type="http://schemas.openxmlformats.org/officeDocument/2006/relationships/ctrlProp" Target="../ctrlProps/ctrlProp178.xml"/><Relationship Id="rId27" Type="http://schemas.openxmlformats.org/officeDocument/2006/relationships/ctrlProp" Target="../ctrlProps/ctrlProp19.xml"/><Relationship Id="rId48" Type="http://schemas.openxmlformats.org/officeDocument/2006/relationships/ctrlProp" Target="../ctrlProps/ctrlProp40.xml"/><Relationship Id="rId69" Type="http://schemas.openxmlformats.org/officeDocument/2006/relationships/ctrlProp" Target="../ctrlProps/ctrlProp61.xml"/><Relationship Id="rId113" Type="http://schemas.openxmlformats.org/officeDocument/2006/relationships/ctrlProp" Target="../ctrlProps/ctrlProp105.xml"/><Relationship Id="rId134" Type="http://schemas.openxmlformats.org/officeDocument/2006/relationships/ctrlProp" Target="../ctrlProps/ctrlProp126.xml"/><Relationship Id="rId80" Type="http://schemas.openxmlformats.org/officeDocument/2006/relationships/ctrlProp" Target="../ctrlProps/ctrlProp72.xml"/><Relationship Id="rId155" Type="http://schemas.openxmlformats.org/officeDocument/2006/relationships/ctrlProp" Target="../ctrlProps/ctrlProp147.xml"/><Relationship Id="rId176" Type="http://schemas.openxmlformats.org/officeDocument/2006/relationships/ctrlProp" Target="../ctrlProps/ctrlProp168.xml"/><Relationship Id="rId197" Type="http://schemas.openxmlformats.org/officeDocument/2006/relationships/ctrlProp" Target="../ctrlProps/ctrlProp189.xml"/><Relationship Id="rId17" Type="http://schemas.openxmlformats.org/officeDocument/2006/relationships/ctrlProp" Target="../ctrlProps/ctrlProp9.xml"/><Relationship Id="rId38" Type="http://schemas.openxmlformats.org/officeDocument/2006/relationships/ctrlProp" Target="../ctrlProps/ctrlProp30.xml"/><Relationship Id="rId59" Type="http://schemas.openxmlformats.org/officeDocument/2006/relationships/ctrlProp" Target="../ctrlProps/ctrlProp51.xml"/><Relationship Id="rId103" Type="http://schemas.openxmlformats.org/officeDocument/2006/relationships/ctrlProp" Target="../ctrlProps/ctrlProp95.xml"/><Relationship Id="rId124" Type="http://schemas.openxmlformats.org/officeDocument/2006/relationships/ctrlProp" Target="../ctrlProps/ctrlProp116.xml"/><Relationship Id="rId70" Type="http://schemas.openxmlformats.org/officeDocument/2006/relationships/ctrlProp" Target="../ctrlProps/ctrlProp62.xml"/><Relationship Id="rId91" Type="http://schemas.openxmlformats.org/officeDocument/2006/relationships/ctrlProp" Target="../ctrlProps/ctrlProp83.xml"/><Relationship Id="rId145" Type="http://schemas.openxmlformats.org/officeDocument/2006/relationships/ctrlProp" Target="../ctrlProps/ctrlProp137.xml"/><Relationship Id="rId166" Type="http://schemas.openxmlformats.org/officeDocument/2006/relationships/ctrlProp" Target="../ctrlProps/ctrlProp158.xml"/><Relationship Id="rId187" Type="http://schemas.openxmlformats.org/officeDocument/2006/relationships/ctrlProp" Target="../ctrlProps/ctrlProp179.xml"/><Relationship Id="rId1" Type="http://schemas.openxmlformats.org/officeDocument/2006/relationships/hyperlink" Target="http://www.unitrends.com/docs/datasheets/unitrends-draas-faq" TargetMode="External"/><Relationship Id="rId28" Type="http://schemas.openxmlformats.org/officeDocument/2006/relationships/ctrlProp" Target="../ctrlProps/ctrlProp20.xml"/><Relationship Id="rId49" Type="http://schemas.openxmlformats.org/officeDocument/2006/relationships/ctrlProp" Target="../ctrlProps/ctrlProp41.xml"/><Relationship Id="rId114" Type="http://schemas.openxmlformats.org/officeDocument/2006/relationships/ctrlProp" Target="../ctrlProps/ctrlProp106.xml"/><Relationship Id="rId60" Type="http://schemas.openxmlformats.org/officeDocument/2006/relationships/ctrlProp" Target="../ctrlProps/ctrlProp52.xml"/><Relationship Id="rId81" Type="http://schemas.openxmlformats.org/officeDocument/2006/relationships/ctrlProp" Target="../ctrlProps/ctrlProp73.xml"/><Relationship Id="rId135" Type="http://schemas.openxmlformats.org/officeDocument/2006/relationships/ctrlProp" Target="../ctrlProps/ctrlProp127.xml"/><Relationship Id="rId156" Type="http://schemas.openxmlformats.org/officeDocument/2006/relationships/ctrlProp" Target="../ctrlProps/ctrlProp148.xml"/><Relationship Id="rId177" Type="http://schemas.openxmlformats.org/officeDocument/2006/relationships/ctrlProp" Target="../ctrlProps/ctrlProp169.xml"/><Relationship Id="rId198" Type="http://schemas.openxmlformats.org/officeDocument/2006/relationships/ctrlProp" Target="../ctrlProps/ctrlProp190.xml"/><Relationship Id="rId18" Type="http://schemas.openxmlformats.org/officeDocument/2006/relationships/ctrlProp" Target="../ctrlProps/ctrlProp10.xml"/><Relationship Id="rId39" Type="http://schemas.openxmlformats.org/officeDocument/2006/relationships/ctrlProp" Target="../ctrlProps/ctrlProp31.xml"/><Relationship Id="rId50" Type="http://schemas.openxmlformats.org/officeDocument/2006/relationships/ctrlProp" Target="../ctrlProps/ctrlProp42.xml"/><Relationship Id="rId104" Type="http://schemas.openxmlformats.org/officeDocument/2006/relationships/ctrlProp" Target="../ctrlProps/ctrlProp96.xml"/><Relationship Id="rId125" Type="http://schemas.openxmlformats.org/officeDocument/2006/relationships/ctrlProp" Target="../ctrlProps/ctrlProp117.xml"/><Relationship Id="rId146" Type="http://schemas.openxmlformats.org/officeDocument/2006/relationships/ctrlProp" Target="../ctrlProps/ctrlProp138.xml"/><Relationship Id="rId167" Type="http://schemas.openxmlformats.org/officeDocument/2006/relationships/ctrlProp" Target="../ctrlProps/ctrlProp159.xml"/><Relationship Id="rId188" Type="http://schemas.openxmlformats.org/officeDocument/2006/relationships/ctrlProp" Target="../ctrlProps/ctrlProp18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ales@unitrends.com"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sales@unitrends.com"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mailto:sales@unitrends.com" TargetMode="Externa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mailto:sales@unitrends.com" TargetMode="Externa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6.bin"/><Relationship Id="rId1" Type="http://schemas.openxmlformats.org/officeDocument/2006/relationships/hyperlink" Target="mailto:sales@unitrends.com" TargetMode="Externa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mailto:sales@unitrends.com" TargetMode="External"/><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8.bin"/><Relationship Id="rId1" Type="http://schemas.openxmlformats.org/officeDocument/2006/relationships/hyperlink" Target="mailto:sales@unitrends.com" TargetMode="External"/><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9.bin"/><Relationship Id="rId1" Type="http://schemas.openxmlformats.org/officeDocument/2006/relationships/hyperlink" Target="mailto:sales@unitrends.com" TargetMode="External"/><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DAECF4"/>
    <pageSetUpPr autoPageBreaks="0"/>
  </sheetPr>
  <dimension ref="A1:AD281"/>
  <sheetViews>
    <sheetView zoomScale="115" zoomScaleNormal="115" workbookViewId="0">
      <pane ySplit="4" topLeftCell="A5" activePane="bottomLeft" state="frozen"/>
      <selection pane="bottomLeft" activeCell="B17" sqref="B17:D17"/>
    </sheetView>
  </sheetViews>
  <sheetFormatPr defaultColWidth="9.140625" defaultRowHeight="15" x14ac:dyDescent="0.25"/>
  <cols>
    <col min="1" max="1" width="5.7109375" style="19" customWidth="1"/>
    <col min="2" max="10" width="14.7109375" style="19" customWidth="1"/>
    <col min="11" max="11" width="5.7109375" style="19" customWidth="1"/>
    <col min="12" max="14" width="9.140625" style="33"/>
    <col min="15" max="17" width="11" style="33" customWidth="1"/>
    <col min="18" max="30" width="9.140625" style="33"/>
    <col min="31" max="16384" width="9.140625" style="19"/>
  </cols>
  <sheetData>
    <row r="1" spans="1:13" ht="12.75" customHeight="1" x14ac:dyDescent="0.25">
      <c r="A1" s="200" t="s">
        <v>47</v>
      </c>
      <c r="B1" s="42"/>
      <c r="C1" s="33"/>
      <c r="D1" s="33"/>
      <c r="E1" s="33"/>
      <c r="F1" s="33"/>
      <c r="G1" s="33"/>
      <c r="H1" s="33"/>
      <c r="I1" s="33"/>
      <c r="J1" s="33"/>
      <c r="K1" s="33"/>
    </row>
    <row r="2" spans="1:13" ht="21.75" thickBot="1" x14ac:dyDescent="0.4">
      <c r="A2" s="33"/>
      <c r="B2" s="201" t="e">
        <f>IF(#REF!&lt;&gt;"",#REF!,"")</f>
        <v>#REF!</v>
      </c>
      <c r="C2" s="88"/>
      <c r="D2" s="88"/>
      <c r="E2" s="89"/>
      <c r="F2" s="89"/>
      <c r="G2" s="53" t="s">
        <v>48</v>
      </c>
      <c r="H2" s="53" t="s">
        <v>49</v>
      </c>
      <c r="I2" s="53" t="s">
        <v>50</v>
      </c>
      <c r="J2" s="53" t="s">
        <v>51</v>
      </c>
      <c r="K2" s="90"/>
    </row>
    <row r="3" spans="1:13" ht="15.75" x14ac:dyDescent="0.25">
      <c r="B3" s="311" t="e">
        <f>IF(#REF!&lt;&gt;"",#REF!,"")</f>
        <v>#REF!</v>
      </c>
      <c r="C3" s="311"/>
      <c r="D3" s="311"/>
      <c r="E3" s="92"/>
      <c r="F3" s="93"/>
      <c r="G3" s="94">
        <f>SUM(D50)</f>
        <v>0</v>
      </c>
      <c r="H3" s="94">
        <f>SUM(J59:J64)</f>
        <v>0</v>
      </c>
      <c r="I3" s="95">
        <f>SUM(J94)</f>
        <v>0</v>
      </c>
      <c r="J3" s="91">
        <f>SUM(G3:I3)</f>
        <v>0</v>
      </c>
      <c r="K3" s="52"/>
    </row>
    <row r="4" spans="1:13" x14ac:dyDescent="0.25">
      <c r="A4" s="35"/>
      <c r="B4" s="312"/>
      <c r="C4" s="312"/>
      <c r="D4" s="312"/>
      <c r="E4" s="155"/>
      <c r="F4" s="54"/>
      <c r="G4" s="55" t="str">
        <f>IF(G3&gt;0,G3/$J$3,"")</f>
        <v/>
      </c>
      <c r="H4" s="55" t="str">
        <f>IF(H3&gt;0,H3/$J$3,"")</f>
        <v/>
      </c>
      <c r="I4" s="55" t="str">
        <f>IF(I3&gt;0,I3/$J$3,"")</f>
        <v/>
      </c>
      <c r="J4" s="56"/>
      <c r="K4" s="41"/>
    </row>
    <row r="5" spans="1:13" ht="15.75" thickBot="1" x14ac:dyDescent="0.3">
      <c r="A5" s="21"/>
      <c r="B5" s="1"/>
      <c r="C5" s="1"/>
      <c r="D5" s="151"/>
      <c r="E5" s="14"/>
      <c r="G5" s="1"/>
      <c r="H5" s="151"/>
      <c r="J5" s="14"/>
      <c r="K5" s="21"/>
    </row>
    <row r="6" spans="1:13" ht="15.75" x14ac:dyDescent="0.25">
      <c r="A6" s="21"/>
      <c r="B6" s="105" t="s">
        <v>16</v>
      </c>
      <c r="C6" s="99"/>
      <c r="D6" s="96"/>
      <c r="E6" s="98" t="s">
        <v>83</v>
      </c>
      <c r="F6" s="106"/>
      <c r="G6" s="105" t="s">
        <v>54</v>
      </c>
      <c r="H6" s="99"/>
      <c r="I6" s="96"/>
      <c r="J6" s="98" t="s">
        <v>84</v>
      </c>
      <c r="K6" s="21"/>
    </row>
    <row r="7" spans="1:13" ht="15" customHeight="1" x14ac:dyDescent="0.25">
      <c r="A7" s="21"/>
      <c r="B7" s="88"/>
      <c r="C7" s="88"/>
      <c r="D7" s="34"/>
      <c r="E7" s="44"/>
      <c r="F7" s="33"/>
      <c r="G7" s="107"/>
      <c r="H7" s="45"/>
      <c r="I7" s="48"/>
      <c r="J7" s="58"/>
      <c r="K7" s="21"/>
    </row>
    <row r="8" spans="1:13" ht="15" customHeight="1" x14ac:dyDescent="0.25">
      <c r="A8" s="21"/>
      <c r="B8" s="138" t="s">
        <v>100</v>
      </c>
      <c r="C8" s="122"/>
      <c r="D8" s="58"/>
      <c r="F8" s="47"/>
      <c r="G8" s="33"/>
      <c r="H8" s="33"/>
      <c r="I8" s="50" t="s">
        <v>128</v>
      </c>
      <c r="J8" s="192">
        <v>0</v>
      </c>
      <c r="K8" s="42"/>
    </row>
    <row r="9" spans="1:13" ht="15" customHeight="1" x14ac:dyDescent="0.25">
      <c r="A9" s="21"/>
      <c r="B9" s="313"/>
      <c r="C9" s="314"/>
      <c r="D9" s="314"/>
      <c r="E9" s="315"/>
      <c r="F9" s="121"/>
      <c r="G9" s="46"/>
      <c r="H9" s="33"/>
      <c r="I9" s="50" t="s">
        <v>127</v>
      </c>
      <c r="J9" s="192">
        <v>0</v>
      </c>
      <c r="K9" s="21"/>
    </row>
    <row r="10" spans="1:13" ht="15" customHeight="1" x14ac:dyDescent="0.25">
      <c r="A10" s="21"/>
      <c r="B10" s="313"/>
      <c r="C10" s="314"/>
      <c r="D10" s="314"/>
      <c r="E10" s="315"/>
      <c r="F10" s="48"/>
      <c r="G10" s="33"/>
      <c r="H10" s="33"/>
      <c r="I10" s="50" t="s">
        <v>126</v>
      </c>
      <c r="J10" s="139" t="s">
        <v>1</v>
      </c>
      <c r="K10" s="21"/>
    </row>
    <row r="11" spans="1:13" ht="15" customHeight="1" x14ac:dyDescent="0.25">
      <c r="A11" s="21"/>
      <c r="B11" s="316"/>
      <c r="C11" s="316"/>
      <c r="D11" s="316"/>
      <c r="E11" s="316"/>
      <c r="F11" s="42"/>
      <c r="G11" s="32"/>
      <c r="H11" s="33"/>
      <c r="I11" s="50" t="s">
        <v>125</v>
      </c>
      <c r="J11" s="139" t="s">
        <v>1</v>
      </c>
      <c r="K11" s="21"/>
    </row>
    <row r="12" spans="1:13" ht="15" customHeight="1" x14ac:dyDescent="0.25">
      <c r="A12" s="21"/>
      <c r="B12" s="97" t="s">
        <v>101</v>
      </c>
      <c r="C12" s="49"/>
      <c r="D12" s="49"/>
      <c r="E12" s="49"/>
      <c r="F12" s="42"/>
      <c r="G12" s="33"/>
      <c r="H12" s="33"/>
      <c r="I12" s="50" t="s">
        <v>124</v>
      </c>
      <c r="J12" s="139" t="s">
        <v>1</v>
      </c>
      <c r="K12" s="21"/>
    </row>
    <row r="13" spans="1:13" ht="15" customHeight="1" x14ac:dyDescent="0.25">
      <c r="A13" s="21"/>
      <c r="B13" s="317"/>
      <c r="C13" s="318"/>
      <c r="D13" s="318"/>
      <c r="E13" s="319"/>
      <c r="F13" s="42"/>
      <c r="G13" s="33"/>
      <c r="H13" s="33"/>
      <c r="I13" s="50" t="s">
        <v>130</v>
      </c>
      <c r="J13" s="139" t="s">
        <v>102</v>
      </c>
      <c r="K13" s="21"/>
    </row>
    <row r="14" spans="1:13" ht="15" customHeight="1" x14ac:dyDescent="0.25">
      <c r="A14" s="21"/>
      <c r="B14" s="320"/>
      <c r="C14" s="321"/>
      <c r="D14" s="321"/>
      <c r="E14" s="322"/>
      <c r="F14" s="42"/>
      <c r="G14" s="33"/>
      <c r="H14" s="33"/>
      <c r="I14" s="33"/>
      <c r="J14" s="34"/>
      <c r="K14" s="21"/>
      <c r="M14" s="42"/>
    </row>
    <row r="15" spans="1:13" ht="15" customHeight="1" x14ac:dyDescent="0.25">
      <c r="A15" s="21"/>
      <c r="B15" s="34"/>
      <c r="C15" s="34"/>
      <c r="D15" s="34"/>
      <c r="E15" s="34"/>
      <c r="F15" s="37"/>
      <c r="G15" s="37"/>
      <c r="H15" s="37"/>
      <c r="I15" s="37"/>
      <c r="J15" s="37"/>
      <c r="K15" s="21"/>
      <c r="M15" s="42"/>
    </row>
    <row r="16" spans="1:13" ht="15" customHeight="1" thickBot="1" x14ac:dyDescent="0.3">
      <c r="A16" s="21"/>
      <c r="B16" s="151"/>
      <c r="C16" s="151"/>
      <c r="D16" s="3"/>
      <c r="E16" s="5"/>
      <c r="F16" s="3"/>
      <c r="G16" s="24"/>
      <c r="H16" s="151"/>
      <c r="I16" s="24"/>
      <c r="J16" s="24"/>
      <c r="K16" s="21"/>
    </row>
    <row r="17" spans="1:17" ht="16.5" thickTop="1" x14ac:dyDescent="0.25">
      <c r="A17" s="21"/>
      <c r="B17" s="100" t="s">
        <v>160</v>
      </c>
      <c r="C17" s="101"/>
      <c r="D17" s="87" t="s">
        <v>161</v>
      </c>
      <c r="E17" s="85"/>
      <c r="F17" s="85"/>
      <c r="G17" s="85"/>
      <c r="H17" s="85"/>
      <c r="I17" s="85"/>
      <c r="J17" s="86" t="s">
        <v>85</v>
      </c>
      <c r="K17" s="21"/>
    </row>
    <row r="18" spans="1:17" x14ac:dyDescent="0.25">
      <c r="A18" s="21"/>
      <c r="B18" s="323"/>
      <c r="C18" s="323"/>
      <c r="D18" s="323"/>
      <c r="E18" s="323"/>
      <c r="F18" s="323"/>
      <c r="G18" s="323"/>
      <c r="H18" s="323"/>
      <c r="I18" s="323"/>
      <c r="J18" s="323"/>
      <c r="K18" s="21"/>
    </row>
    <row r="19" spans="1:17" x14ac:dyDescent="0.25">
      <c r="A19" s="21"/>
      <c r="B19" s="50"/>
      <c r="C19" s="324" t="s">
        <v>93</v>
      </c>
      <c r="D19" s="325"/>
      <c r="E19" s="324" t="s">
        <v>97</v>
      </c>
      <c r="F19" s="325"/>
      <c r="G19" s="73" t="s">
        <v>107</v>
      </c>
      <c r="H19" s="73" t="s">
        <v>113</v>
      </c>
      <c r="I19" s="73" t="s">
        <v>114</v>
      </c>
      <c r="J19" s="73" t="s">
        <v>115</v>
      </c>
      <c r="K19" s="21"/>
    </row>
    <row r="20" spans="1:17" x14ac:dyDescent="0.25">
      <c r="A20" s="21"/>
      <c r="B20" s="15" t="s">
        <v>98</v>
      </c>
      <c r="C20" s="309" t="s">
        <v>1</v>
      </c>
      <c r="D20" s="309"/>
      <c r="E20" s="310" t="s">
        <v>1</v>
      </c>
      <c r="F20" s="310"/>
      <c r="G20" s="209"/>
      <c r="H20" s="210"/>
      <c r="I20" s="210"/>
      <c r="J20" s="210"/>
      <c r="K20" s="21"/>
    </row>
    <row r="21" spans="1:17" ht="15.75" customHeight="1" x14ac:dyDescent="0.25">
      <c r="A21" s="21"/>
      <c r="B21" s="15" t="s">
        <v>99</v>
      </c>
      <c r="C21" s="309" t="s">
        <v>1</v>
      </c>
      <c r="D21" s="309"/>
      <c r="E21" s="310" t="s">
        <v>1</v>
      </c>
      <c r="F21" s="310"/>
      <c r="G21" s="209"/>
      <c r="H21" s="210"/>
      <c r="I21" s="210"/>
      <c r="J21" s="210"/>
      <c r="K21" s="22"/>
    </row>
    <row r="22" spans="1:17" ht="15" customHeight="1" x14ac:dyDescent="0.25">
      <c r="A22" s="21"/>
      <c r="B22" s="23"/>
      <c r="C22" s="6"/>
      <c r="D22" s="6"/>
      <c r="E22" s="6"/>
      <c r="F22" s="6"/>
      <c r="G22" s="6"/>
      <c r="H22" s="6"/>
      <c r="I22" s="6"/>
      <c r="J22" s="6"/>
      <c r="K22" s="21"/>
    </row>
    <row r="23" spans="1:17" ht="15.75" thickBot="1" x14ac:dyDescent="0.3">
      <c r="A23" s="21"/>
      <c r="B23" s="9"/>
      <c r="C23" s="26"/>
      <c r="D23" s="27"/>
      <c r="E23" s="27"/>
      <c r="F23" s="27"/>
      <c r="G23" s="27"/>
      <c r="H23" s="27"/>
      <c r="I23" s="27"/>
      <c r="J23" s="27"/>
      <c r="K23" s="21"/>
    </row>
    <row r="24" spans="1:17" ht="16.5" thickTop="1" x14ac:dyDescent="0.25">
      <c r="A24" s="39"/>
      <c r="B24" s="100" t="s">
        <v>62</v>
      </c>
      <c r="C24" s="101"/>
      <c r="D24" s="267" t="s">
        <v>145</v>
      </c>
      <c r="E24" s="267"/>
      <c r="F24" s="267"/>
      <c r="G24" s="267"/>
      <c r="H24" s="267"/>
      <c r="I24" s="267"/>
      <c r="J24" s="86" t="s">
        <v>86</v>
      </c>
      <c r="K24" s="21"/>
    </row>
    <row r="25" spans="1:17" x14ac:dyDescent="0.25">
      <c r="A25" s="21"/>
      <c r="B25" s="150"/>
      <c r="C25" s="16"/>
      <c r="D25" s="268"/>
      <c r="E25" s="268"/>
      <c r="F25" s="268"/>
      <c r="G25" s="268"/>
      <c r="H25" s="268"/>
      <c r="I25" s="268"/>
      <c r="J25" s="16"/>
      <c r="K25" s="21"/>
    </row>
    <row r="26" spans="1:17" x14ac:dyDescent="0.25">
      <c r="A26" s="21"/>
      <c r="B26" s="286" t="s">
        <v>38</v>
      </c>
      <c r="C26" s="287"/>
      <c r="D26" s="287"/>
      <c r="E26" s="287"/>
      <c r="F26" s="287"/>
      <c r="G26" s="287"/>
      <c r="H26" s="288"/>
      <c r="I26" s="289" t="s">
        <v>92</v>
      </c>
      <c r="J26" s="289"/>
      <c r="K26" s="21"/>
    </row>
    <row r="27" spans="1:17" ht="15.75" thickBot="1" x14ac:dyDescent="0.3">
      <c r="A27" s="21"/>
      <c r="B27" s="131"/>
      <c r="C27" s="4"/>
      <c r="D27" s="4"/>
      <c r="E27" s="4"/>
      <c r="F27" s="4"/>
      <c r="G27" s="4"/>
      <c r="H27" s="132"/>
      <c r="I27" s="3"/>
      <c r="J27" s="3"/>
      <c r="K27" s="21"/>
    </row>
    <row r="28" spans="1:17" ht="15.75" thickTop="1" x14ac:dyDescent="0.25">
      <c r="A28" s="21"/>
      <c r="B28" s="133"/>
      <c r="C28" s="157" t="s">
        <v>63</v>
      </c>
      <c r="D28" s="158" t="s">
        <v>146</v>
      </c>
      <c r="E28" s="157" t="s">
        <v>64</v>
      </c>
      <c r="F28" s="158" t="s">
        <v>146</v>
      </c>
      <c r="G28" s="134" t="s">
        <v>8</v>
      </c>
      <c r="H28" s="74" t="s">
        <v>14</v>
      </c>
      <c r="I28" s="176" t="s">
        <v>21</v>
      </c>
      <c r="J28" s="177">
        <f>SUM(D29+F29)</f>
        <v>0</v>
      </c>
      <c r="K28" s="21"/>
    </row>
    <row r="29" spans="1:17" x14ac:dyDescent="0.25">
      <c r="A29" s="21"/>
      <c r="B29" s="60" t="s">
        <v>39</v>
      </c>
      <c r="C29" s="159">
        <v>0</v>
      </c>
      <c r="D29" s="160">
        <v>0</v>
      </c>
      <c r="E29" s="159">
        <v>0</v>
      </c>
      <c r="F29" s="160">
        <v>0</v>
      </c>
      <c r="G29" s="169">
        <v>0</v>
      </c>
      <c r="H29" s="124">
        <v>0</v>
      </c>
      <c r="I29" s="176" t="s">
        <v>22</v>
      </c>
      <c r="J29" s="178">
        <f>IF(ISNUMBER(SEARCH("Yes",G31)),D31+F31,D31+F31+D33+F33)</f>
        <v>0</v>
      </c>
      <c r="K29" s="21"/>
    </row>
    <row r="30" spans="1:17" x14ac:dyDescent="0.25">
      <c r="A30" s="21"/>
      <c r="B30" s="156"/>
      <c r="C30" s="161"/>
      <c r="D30" s="162"/>
      <c r="E30" s="171"/>
      <c r="F30" s="172"/>
      <c r="G30" s="290" t="s">
        <v>19</v>
      </c>
      <c r="H30" s="291"/>
      <c r="I30" s="176" t="s">
        <v>23</v>
      </c>
      <c r="J30" s="179">
        <f>SUM(D33+F33)</f>
        <v>0</v>
      </c>
      <c r="K30" s="21"/>
      <c r="O30" s="43"/>
      <c r="P30" s="34"/>
      <c r="Q30" s="44"/>
    </row>
    <row r="31" spans="1:17" x14ac:dyDescent="0.25">
      <c r="A31" s="21"/>
      <c r="B31" s="60" t="s">
        <v>18</v>
      </c>
      <c r="C31" s="163">
        <v>0</v>
      </c>
      <c r="D31" s="164">
        <v>0</v>
      </c>
      <c r="E31" s="159">
        <v>0</v>
      </c>
      <c r="F31" s="164">
        <v>0</v>
      </c>
      <c r="G31" s="292" t="s">
        <v>102</v>
      </c>
      <c r="H31" s="293"/>
      <c r="I31" s="176" t="s">
        <v>20</v>
      </c>
      <c r="J31" s="178">
        <f>IF(ISNUMBER(SEARCH("Windows",C37)),D35+F35,0)</f>
        <v>0</v>
      </c>
      <c r="K31" s="21"/>
      <c r="O31" s="42"/>
      <c r="Q31" s="41"/>
    </row>
    <row r="32" spans="1:17" x14ac:dyDescent="0.25">
      <c r="A32" s="21"/>
      <c r="B32" s="61"/>
      <c r="C32" s="165"/>
      <c r="D32" s="166"/>
      <c r="E32" s="165"/>
      <c r="F32" s="173"/>
      <c r="G32" s="111"/>
      <c r="H32" s="62"/>
      <c r="I32" s="176" t="s">
        <v>35</v>
      </c>
      <c r="J32" s="179">
        <f>SUM(J28:J31)</f>
        <v>0</v>
      </c>
      <c r="K32" s="21"/>
      <c r="O32" s="42"/>
      <c r="Q32" s="41"/>
    </row>
    <row r="33" spans="1:17" x14ac:dyDescent="0.25">
      <c r="A33" s="21"/>
      <c r="B33" s="60" t="s">
        <v>40</v>
      </c>
      <c r="C33" s="163">
        <v>0</v>
      </c>
      <c r="D33" s="164">
        <v>0</v>
      </c>
      <c r="E33" s="163">
        <v>0</v>
      </c>
      <c r="F33" s="164">
        <v>0</v>
      </c>
      <c r="G33" s="170"/>
      <c r="H33" s="181"/>
      <c r="I33" s="176" t="s">
        <v>36</v>
      </c>
      <c r="J33" s="178">
        <f>IF(ISNUMBER(SEARCH("Linux",C37)),D35+F35,0)</f>
        <v>0</v>
      </c>
      <c r="K33" s="21"/>
      <c r="O33" s="42"/>
      <c r="Q33" s="41"/>
    </row>
    <row r="34" spans="1:17" x14ac:dyDescent="0.25">
      <c r="A34" s="21"/>
      <c r="B34" s="156"/>
      <c r="C34" s="165"/>
      <c r="D34" s="166"/>
      <c r="E34" s="174"/>
      <c r="F34" s="175"/>
      <c r="G34" s="112" t="s">
        <v>9</v>
      </c>
      <c r="H34" s="113" t="s">
        <v>10</v>
      </c>
      <c r="I34" s="176" t="s">
        <v>37</v>
      </c>
      <c r="J34" s="178">
        <f>IF(ISNUMBER(SEARCH("Solaris",C37)),D35+F35,0)</f>
        <v>0</v>
      </c>
      <c r="K34" s="21"/>
      <c r="O34" s="42"/>
      <c r="Q34" s="41"/>
    </row>
    <row r="35" spans="1:17" ht="15.75" thickBot="1" x14ac:dyDescent="0.3">
      <c r="A35" s="21"/>
      <c r="B35" s="63" t="s">
        <v>41</v>
      </c>
      <c r="C35" s="167">
        <v>0</v>
      </c>
      <c r="D35" s="168"/>
      <c r="E35" s="167">
        <v>0</v>
      </c>
      <c r="F35" s="168"/>
      <c r="G35" s="169"/>
      <c r="H35" s="124"/>
      <c r="I35" s="176" t="s">
        <v>108</v>
      </c>
      <c r="J35" s="178">
        <f>IF(ISNUMBER(SEARCH("Yes",G31)),(D29+D31+D35),D29+D31+D33+D35)</f>
        <v>0</v>
      </c>
      <c r="K35" s="21"/>
      <c r="O35" s="42"/>
      <c r="Q35" s="41"/>
    </row>
    <row r="36" spans="1:17" ht="15.75" thickTop="1" x14ac:dyDescent="0.25">
      <c r="A36" s="21"/>
      <c r="B36" s="64"/>
      <c r="C36" s="294" t="s">
        <v>111</v>
      </c>
      <c r="D36" s="295"/>
      <c r="E36" s="296" t="s">
        <v>110</v>
      </c>
      <c r="F36" s="297"/>
      <c r="G36" s="298"/>
      <c r="H36" s="299"/>
      <c r="I36" s="176" t="s">
        <v>109</v>
      </c>
      <c r="J36" s="178">
        <f>IF(ISNUMBER(SEARCH("Yes",G31)),(F29+F31+F35),(F29+F31+F33+F35))</f>
        <v>0</v>
      </c>
      <c r="K36" s="21"/>
      <c r="O36" s="42"/>
      <c r="Q36" s="41"/>
    </row>
    <row r="37" spans="1:17" x14ac:dyDescent="0.25">
      <c r="A37" s="21"/>
      <c r="B37" s="182"/>
      <c r="C37" s="300" t="s">
        <v>112</v>
      </c>
      <c r="D37" s="300"/>
      <c r="E37" s="301"/>
      <c r="F37" s="302"/>
      <c r="G37" s="302"/>
      <c r="H37" s="303"/>
      <c r="I37" s="176" t="s">
        <v>123</v>
      </c>
      <c r="J37" s="178">
        <f>SUM(J35:J36)</f>
        <v>0</v>
      </c>
      <c r="K37" s="21"/>
      <c r="O37" s="42"/>
      <c r="Q37" s="41"/>
    </row>
    <row r="38" spans="1:17" x14ac:dyDescent="0.25">
      <c r="A38" s="21"/>
      <c r="B38" s="9"/>
      <c r="C38" s="109"/>
      <c r="D38" s="109"/>
      <c r="E38" s="110"/>
      <c r="F38" s="110"/>
      <c r="G38" s="27"/>
      <c r="H38" s="27"/>
      <c r="I38" s="40"/>
      <c r="J38" s="120" t="s">
        <v>129</v>
      </c>
      <c r="K38" s="21"/>
      <c r="O38" s="42"/>
      <c r="Q38" s="41"/>
    </row>
    <row r="39" spans="1:17" ht="15.75" thickBot="1" x14ac:dyDescent="0.3">
      <c r="A39" s="21"/>
      <c r="B39" s="9"/>
      <c r="C39" s="26"/>
      <c r="D39" s="27"/>
      <c r="E39" s="27"/>
      <c r="F39" s="27"/>
      <c r="G39" s="27"/>
      <c r="H39" s="27"/>
      <c r="I39" s="27"/>
      <c r="J39" s="27"/>
      <c r="K39" s="21"/>
    </row>
    <row r="40" spans="1:17" ht="16.5" thickTop="1" x14ac:dyDescent="0.25">
      <c r="A40" s="39"/>
      <c r="B40" s="100" t="s">
        <v>52</v>
      </c>
      <c r="C40" s="101"/>
      <c r="D40" s="87" t="s">
        <v>134</v>
      </c>
      <c r="E40" s="85"/>
      <c r="F40" s="85"/>
      <c r="G40" s="85"/>
      <c r="H40" s="85"/>
      <c r="I40" s="85"/>
      <c r="J40" s="86" t="s">
        <v>87</v>
      </c>
      <c r="K40" s="21"/>
    </row>
    <row r="41" spans="1:17" x14ac:dyDescent="0.25">
      <c r="A41" s="21"/>
      <c r="B41" s="150"/>
      <c r="C41" s="16"/>
      <c r="D41" s="16"/>
      <c r="E41" s="16"/>
      <c r="F41" s="136"/>
      <c r="G41" s="16"/>
      <c r="H41" s="16"/>
      <c r="I41" s="16"/>
      <c r="J41" s="16"/>
      <c r="K41" s="21"/>
    </row>
    <row r="42" spans="1:17" ht="15" customHeight="1" x14ac:dyDescent="0.25">
      <c r="A42" s="21"/>
      <c r="B42" s="304"/>
      <c r="C42" s="305"/>
      <c r="D42" s="305"/>
      <c r="E42" s="306" t="s">
        <v>122</v>
      </c>
      <c r="F42" s="307"/>
      <c r="G42" s="135"/>
      <c r="H42" s="33"/>
      <c r="I42" s="33"/>
      <c r="J42" s="33"/>
      <c r="K42" s="21"/>
    </row>
    <row r="43" spans="1:17" ht="16.5" customHeight="1" x14ac:dyDescent="0.25">
      <c r="A43" s="21"/>
      <c r="B43" s="140"/>
      <c r="C43" s="17" t="s">
        <v>0</v>
      </c>
      <c r="D43" s="141" t="s">
        <v>34</v>
      </c>
      <c r="E43" s="149" t="s">
        <v>144</v>
      </c>
      <c r="F43" s="183" t="s">
        <v>143</v>
      </c>
      <c r="G43" s="42"/>
      <c r="H43" s="21"/>
      <c r="I43" s="33"/>
      <c r="J43" s="33"/>
      <c r="K43" s="21"/>
    </row>
    <row r="44" spans="1:17" x14ac:dyDescent="0.25">
      <c r="A44" s="21"/>
      <c r="B44" s="142" t="s">
        <v>4</v>
      </c>
      <c r="C44" s="223"/>
      <c r="D44" s="224">
        <v>0</v>
      </c>
      <c r="E44" s="205">
        <f>IF(D44&gt;0,C149/D44,0)</f>
        <v>0</v>
      </c>
      <c r="F44" s="206">
        <f>IF(C149&gt;0,D44-C149,0)</f>
        <v>0</v>
      </c>
      <c r="G44" s="33"/>
      <c r="H44" s="21"/>
      <c r="I44" s="33"/>
      <c r="J44" s="33"/>
      <c r="K44" s="21"/>
    </row>
    <row r="45" spans="1:17" x14ac:dyDescent="0.25">
      <c r="A45" s="21"/>
      <c r="B45" s="142" t="s">
        <v>5</v>
      </c>
      <c r="C45" s="223"/>
      <c r="D45" s="224">
        <v>0</v>
      </c>
      <c r="E45" s="205">
        <f>IF(D45&gt;0,C153/D45,0)</f>
        <v>0</v>
      </c>
      <c r="F45" s="206">
        <f>IF(C153&gt;0,D45-C153,0)</f>
        <v>0</v>
      </c>
      <c r="G45" s="33"/>
      <c r="H45" s="21"/>
      <c r="I45" s="33"/>
      <c r="K45" s="21"/>
    </row>
    <row r="46" spans="1:17" x14ac:dyDescent="0.25">
      <c r="A46" s="21"/>
      <c r="B46" s="142" t="s">
        <v>6</v>
      </c>
      <c r="C46" s="223"/>
      <c r="D46" s="224">
        <v>0</v>
      </c>
      <c r="E46" s="205">
        <f>IF(D46&gt;0,C155/D46,0)</f>
        <v>0</v>
      </c>
      <c r="F46" s="206">
        <f>IF(C151&gt;0,D46-C151,0)</f>
        <v>0</v>
      </c>
      <c r="G46" s="42"/>
      <c r="H46" s="21"/>
      <c r="I46" s="33"/>
      <c r="J46" s="33"/>
      <c r="K46" s="21"/>
    </row>
    <row r="47" spans="1:17" x14ac:dyDescent="0.25">
      <c r="A47" s="21"/>
      <c r="B47" s="137" t="s">
        <v>96</v>
      </c>
      <c r="C47" s="223"/>
      <c r="D47" s="224">
        <v>0</v>
      </c>
      <c r="E47" s="184"/>
      <c r="F47" s="185"/>
      <c r="G47" s="135"/>
      <c r="H47" s="33"/>
      <c r="I47" s="33"/>
      <c r="J47" s="33"/>
      <c r="K47" s="21"/>
    </row>
    <row r="48" spans="1:17" x14ac:dyDescent="0.25">
      <c r="A48" s="21"/>
      <c r="B48" s="137" t="s">
        <v>1</v>
      </c>
      <c r="C48" s="223"/>
      <c r="D48" s="224">
        <v>0</v>
      </c>
      <c r="E48" s="186"/>
      <c r="F48" s="187"/>
      <c r="G48" s="135"/>
      <c r="H48" s="33"/>
      <c r="I48" s="33"/>
      <c r="J48" s="33"/>
      <c r="K48" s="21"/>
    </row>
    <row r="49" spans="1:11" x14ac:dyDescent="0.25">
      <c r="A49" s="21"/>
      <c r="B49" s="137" t="s">
        <v>1</v>
      </c>
      <c r="C49" s="223"/>
      <c r="D49" s="224">
        <v>0</v>
      </c>
      <c r="E49" s="186"/>
      <c r="F49" s="187"/>
      <c r="G49" s="42"/>
      <c r="H49" s="33"/>
      <c r="I49" s="33"/>
      <c r="J49" s="33"/>
      <c r="K49" s="21"/>
    </row>
    <row r="50" spans="1:11" x14ac:dyDescent="0.25">
      <c r="A50" s="21"/>
      <c r="B50" s="142" t="s">
        <v>7</v>
      </c>
      <c r="C50" s="207">
        <f>SUM(C44:C49)</f>
        <v>0</v>
      </c>
      <c r="D50" s="208">
        <f>SUM(D44:D49)</f>
        <v>0</v>
      </c>
      <c r="E50" s="202"/>
      <c r="F50" s="203"/>
      <c r="G50" s="33"/>
      <c r="H50" s="33"/>
      <c r="I50" s="33"/>
      <c r="J50" s="33"/>
      <c r="K50" s="21"/>
    </row>
    <row r="51" spans="1:11" x14ac:dyDescent="0.25">
      <c r="A51" s="21"/>
      <c r="B51" s="7"/>
      <c r="C51" s="17"/>
      <c r="D51" s="18"/>
      <c r="E51" s="18"/>
      <c r="F51" s="102"/>
      <c r="G51" s="123"/>
      <c r="H51" s="88"/>
      <c r="I51" s="27"/>
      <c r="J51" s="27"/>
      <c r="K51" s="21"/>
    </row>
    <row r="52" spans="1:11" ht="15.75" thickBot="1" x14ac:dyDescent="0.3">
      <c r="A52" s="21"/>
      <c r="B52" s="24"/>
      <c r="C52" s="24"/>
      <c r="D52" s="24"/>
      <c r="E52" s="24"/>
      <c r="F52" s="154"/>
      <c r="G52" s="154"/>
      <c r="H52" s="154"/>
      <c r="I52" s="154"/>
      <c r="J52" s="154"/>
      <c r="K52" s="21"/>
    </row>
    <row r="53" spans="1:11" ht="16.5" thickTop="1" x14ac:dyDescent="0.25">
      <c r="A53" s="21"/>
      <c r="B53" s="105" t="s">
        <v>11</v>
      </c>
      <c r="C53" s="101"/>
      <c r="D53" s="87" t="s">
        <v>95</v>
      </c>
      <c r="E53" s="85"/>
      <c r="F53" s="85"/>
      <c r="G53" s="85"/>
      <c r="H53" s="85"/>
      <c r="I53" s="85"/>
      <c r="J53" s="86" t="s">
        <v>88</v>
      </c>
      <c r="K53" s="21"/>
    </row>
    <row r="54" spans="1:11" x14ac:dyDescent="0.25">
      <c r="A54" s="21"/>
      <c r="B54" s="308"/>
      <c r="C54" s="308"/>
      <c r="D54" s="308"/>
      <c r="E54" s="308"/>
      <c r="F54" s="308"/>
      <c r="G54" s="308"/>
      <c r="H54" s="308"/>
      <c r="I54" s="308"/>
      <c r="J54" s="308"/>
      <c r="K54" s="21"/>
    </row>
    <row r="55" spans="1:11" x14ac:dyDescent="0.25">
      <c r="A55" s="21"/>
      <c r="B55" s="11"/>
      <c r="C55" s="8"/>
      <c r="D55" s="12"/>
      <c r="E55" s="28"/>
      <c r="F55" s="28"/>
      <c r="G55" s="28"/>
      <c r="H55" s="28"/>
      <c r="I55" s="28"/>
      <c r="J55" s="28"/>
      <c r="K55" s="21"/>
    </row>
    <row r="56" spans="1:11" x14ac:dyDescent="0.25">
      <c r="A56" s="21"/>
      <c r="B56" s="23"/>
      <c r="C56" s="12" t="s">
        <v>3</v>
      </c>
      <c r="D56" s="57"/>
      <c r="E56" s="28"/>
      <c r="F56" s="28"/>
      <c r="G56" s="28"/>
      <c r="H56" s="28"/>
      <c r="I56" s="28"/>
      <c r="J56" s="28"/>
      <c r="K56" s="21"/>
    </row>
    <row r="57" spans="1:11" x14ac:dyDescent="0.25">
      <c r="B57" s="28"/>
      <c r="C57" s="28"/>
      <c r="D57" s="28"/>
      <c r="E57" s="28"/>
      <c r="F57" s="28"/>
      <c r="G57" s="28"/>
      <c r="H57" s="28"/>
      <c r="I57" s="28"/>
      <c r="J57" s="23"/>
      <c r="K57" s="21"/>
    </row>
    <row r="58" spans="1:11" ht="33" customHeight="1" x14ac:dyDescent="0.25">
      <c r="A58" s="21"/>
      <c r="B58" s="284" t="s">
        <v>17</v>
      </c>
      <c r="C58" s="285"/>
      <c r="D58" s="153" t="s">
        <v>66</v>
      </c>
      <c r="E58" s="114" t="s">
        <v>65</v>
      </c>
      <c r="F58" s="153" t="s">
        <v>135</v>
      </c>
      <c r="G58" s="153" t="s">
        <v>46</v>
      </c>
      <c r="H58" s="114" t="s">
        <v>53</v>
      </c>
      <c r="I58" s="153" t="s">
        <v>44</v>
      </c>
      <c r="J58" s="108" t="s">
        <v>45</v>
      </c>
      <c r="K58" s="21"/>
    </row>
    <row r="59" spans="1:11" x14ac:dyDescent="0.25">
      <c r="A59" s="21"/>
      <c r="B59" s="279" t="s">
        <v>1</v>
      </c>
      <c r="C59" s="279"/>
      <c r="D59" s="152" t="s">
        <v>1</v>
      </c>
      <c r="E59" s="69"/>
      <c r="F59" s="70" t="s">
        <v>1</v>
      </c>
      <c r="G59" s="152" t="s">
        <v>1</v>
      </c>
      <c r="H59" s="71"/>
      <c r="I59" s="71"/>
      <c r="J59" s="72"/>
      <c r="K59" s="21"/>
    </row>
    <row r="60" spans="1:11" x14ac:dyDescent="0.25">
      <c r="A60" s="21"/>
      <c r="B60" s="279" t="s">
        <v>1</v>
      </c>
      <c r="C60" s="279"/>
      <c r="D60" s="152" t="s">
        <v>1</v>
      </c>
      <c r="E60" s="71"/>
      <c r="F60" s="70" t="s">
        <v>1</v>
      </c>
      <c r="G60" s="152" t="s">
        <v>1</v>
      </c>
      <c r="H60" s="71"/>
      <c r="I60" s="71"/>
      <c r="J60" s="72"/>
      <c r="K60" s="21"/>
    </row>
    <row r="61" spans="1:11" x14ac:dyDescent="0.25">
      <c r="A61" s="21"/>
      <c r="B61" s="279" t="s">
        <v>1</v>
      </c>
      <c r="C61" s="279"/>
      <c r="D61" s="152" t="s">
        <v>1</v>
      </c>
      <c r="E61" s="71"/>
      <c r="F61" s="70" t="s">
        <v>1</v>
      </c>
      <c r="G61" s="152" t="s">
        <v>1</v>
      </c>
      <c r="H61" s="71"/>
      <c r="I61" s="71"/>
      <c r="J61" s="72"/>
      <c r="K61" s="21"/>
    </row>
    <row r="62" spans="1:11" x14ac:dyDescent="0.25">
      <c r="A62" s="21"/>
      <c r="B62" s="279" t="s">
        <v>1</v>
      </c>
      <c r="C62" s="279"/>
      <c r="D62" s="152" t="s">
        <v>1</v>
      </c>
      <c r="E62" s="71"/>
      <c r="F62" s="70" t="s">
        <v>1</v>
      </c>
      <c r="G62" s="152" t="s">
        <v>1</v>
      </c>
      <c r="H62" s="71"/>
      <c r="I62" s="71"/>
      <c r="J62" s="72"/>
      <c r="K62" s="21"/>
    </row>
    <row r="63" spans="1:11" x14ac:dyDescent="0.25">
      <c r="A63" s="21"/>
      <c r="B63" s="279" t="s">
        <v>1</v>
      </c>
      <c r="C63" s="279"/>
      <c r="D63" s="152" t="s">
        <v>1</v>
      </c>
      <c r="E63" s="71"/>
      <c r="F63" s="70" t="s">
        <v>1</v>
      </c>
      <c r="G63" s="152" t="s">
        <v>1</v>
      </c>
      <c r="H63" s="71"/>
      <c r="I63" s="71"/>
      <c r="J63" s="72"/>
      <c r="K63" s="21"/>
    </row>
    <row r="64" spans="1:11" x14ac:dyDescent="0.25">
      <c r="A64" s="21"/>
      <c r="B64" s="279" t="s">
        <v>1</v>
      </c>
      <c r="C64" s="279"/>
      <c r="D64" s="152" t="s">
        <v>1</v>
      </c>
      <c r="E64" s="71"/>
      <c r="F64" s="70" t="s">
        <v>1</v>
      </c>
      <c r="G64" s="152" t="s">
        <v>1</v>
      </c>
      <c r="H64" s="71"/>
      <c r="I64" s="71"/>
      <c r="J64" s="72"/>
      <c r="K64" s="21"/>
    </row>
    <row r="65" spans="1:11" x14ac:dyDescent="0.25">
      <c r="A65" s="21"/>
      <c r="B65" s="4"/>
      <c r="C65" s="3"/>
      <c r="D65" s="10"/>
      <c r="E65" s="10"/>
      <c r="F65" s="10"/>
      <c r="G65" s="24"/>
      <c r="H65" s="125">
        <f>SUM(H59:H64)</f>
        <v>0</v>
      </c>
      <c r="I65" s="125">
        <f>SUM(I59:I64)</f>
        <v>0</v>
      </c>
      <c r="J65" s="125">
        <f>SUM(J59:J64)</f>
        <v>0</v>
      </c>
      <c r="K65" s="21"/>
    </row>
    <row r="66" spans="1:11" x14ac:dyDescent="0.25">
      <c r="A66" s="21"/>
      <c r="B66" s="23"/>
      <c r="C66" s="29"/>
      <c r="D66" s="20"/>
      <c r="E66" s="180" t="s">
        <v>56</v>
      </c>
      <c r="F66" s="204" t="s">
        <v>1</v>
      </c>
      <c r="G66" s="24"/>
      <c r="H66" s="28"/>
      <c r="I66" s="30"/>
      <c r="J66" s="30"/>
      <c r="K66" s="21"/>
    </row>
    <row r="67" spans="1:11" x14ac:dyDescent="0.25">
      <c r="A67" s="21"/>
      <c r="B67" s="24"/>
      <c r="C67" s="180"/>
      <c r="D67" s="180"/>
      <c r="E67" s="180" t="s">
        <v>57</v>
      </c>
      <c r="F67" s="204" t="s">
        <v>1</v>
      </c>
      <c r="G67" s="36"/>
      <c r="H67" s="32"/>
      <c r="I67" s="38"/>
      <c r="J67" s="31"/>
      <c r="K67" s="20"/>
    </row>
    <row r="68" spans="1:11" x14ac:dyDescent="0.25">
      <c r="A68" s="21"/>
      <c r="B68" s="24"/>
      <c r="C68" s="23"/>
      <c r="D68" s="180"/>
      <c r="E68" s="180" t="s">
        <v>58</v>
      </c>
      <c r="F68" s="204" t="s">
        <v>1</v>
      </c>
      <c r="G68" s="36"/>
      <c r="H68" s="32"/>
      <c r="I68" s="38"/>
      <c r="J68" s="31"/>
      <c r="K68" s="21"/>
    </row>
    <row r="69" spans="1:11" x14ac:dyDescent="0.25">
      <c r="A69" s="21"/>
      <c r="B69" s="24"/>
      <c r="C69" s="180"/>
      <c r="D69" s="180"/>
      <c r="E69" s="180"/>
      <c r="F69" s="36"/>
      <c r="G69" s="115"/>
      <c r="H69" s="51"/>
      <c r="I69" s="59"/>
      <c r="J69" s="31"/>
      <c r="K69" s="21"/>
    </row>
    <row r="70" spans="1:11" ht="15.75" thickBot="1" x14ac:dyDescent="0.3">
      <c r="A70" s="21"/>
      <c r="B70" s="24"/>
      <c r="C70" s="23"/>
      <c r="D70" s="180"/>
      <c r="E70" s="180"/>
      <c r="F70" s="36"/>
      <c r="G70" s="119"/>
      <c r="H70" s="119"/>
      <c r="I70" s="31"/>
      <c r="J70" s="31"/>
      <c r="K70" s="21"/>
    </row>
    <row r="71" spans="1:11" ht="16.5" thickTop="1" x14ac:dyDescent="0.25">
      <c r="A71" s="21"/>
      <c r="B71" s="101" t="s">
        <v>59</v>
      </c>
      <c r="C71" s="101"/>
      <c r="D71" s="87" t="s">
        <v>82</v>
      </c>
      <c r="E71" s="85"/>
      <c r="F71" s="85"/>
      <c r="G71" s="85"/>
      <c r="H71" s="85"/>
      <c r="I71" s="85"/>
      <c r="J71" s="86" t="s">
        <v>89</v>
      </c>
      <c r="K71" s="21"/>
    </row>
    <row r="72" spans="1:11" x14ac:dyDescent="0.25">
      <c r="A72" s="21"/>
      <c r="B72" s="24"/>
      <c r="C72" s="180"/>
      <c r="D72" s="180"/>
      <c r="E72" s="180"/>
      <c r="F72" s="180"/>
      <c r="G72" s="51"/>
      <c r="H72" s="51"/>
      <c r="I72" s="59"/>
      <c r="J72" s="31"/>
      <c r="K72" s="21"/>
    </row>
    <row r="73" spans="1:11" ht="15.75" customHeight="1" x14ac:dyDescent="0.25">
      <c r="A73" s="21"/>
      <c r="B73" s="188" t="s">
        <v>33</v>
      </c>
      <c r="C73" s="189" t="s">
        <v>94</v>
      </c>
      <c r="D73" s="280" t="s">
        <v>136</v>
      </c>
      <c r="E73" s="280"/>
      <c r="F73" s="280"/>
      <c r="G73" s="280"/>
      <c r="H73" s="280"/>
      <c r="I73" s="190" t="s">
        <v>15</v>
      </c>
      <c r="J73" s="191" t="s">
        <v>90</v>
      </c>
      <c r="K73" s="21"/>
    </row>
    <row r="74" spans="1:11" x14ac:dyDescent="0.25">
      <c r="A74" s="21"/>
      <c r="B74" s="116" t="s">
        <v>1</v>
      </c>
      <c r="C74" s="117" t="s">
        <v>1</v>
      </c>
      <c r="D74" s="281"/>
      <c r="E74" s="282"/>
      <c r="F74" s="282"/>
      <c r="G74" s="282"/>
      <c r="H74" s="283"/>
      <c r="I74" s="118"/>
      <c r="J74" s="118"/>
      <c r="K74" s="21"/>
    </row>
    <row r="75" spans="1:11" ht="15.75" customHeight="1" x14ac:dyDescent="0.25">
      <c r="A75" s="21"/>
      <c r="B75" s="83" t="s">
        <v>1</v>
      </c>
      <c r="C75" s="152" t="s">
        <v>1</v>
      </c>
      <c r="D75" s="276"/>
      <c r="E75" s="277"/>
      <c r="F75" s="277"/>
      <c r="G75" s="277"/>
      <c r="H75" s="278"/>
      <c r="I75" s="84"/>
      <c r="J75" s="84"/>
      <c r="K75" s="21"/>
    </row>
    <row r="76" spans="1:11" ht="15.75" customHeight="1" x14ac:dyDescent="0.25">
      <c r="A76" s="21"/>
      <c r="B76" s="83" t="s">
        <v>1</v>
      </c>
      <c r="C76" s="152" t="s">
        <v>1</v>
      </c>
      <c r="D76" s="276"/>
      <c r="E76" s="277"/>
      <c r="F76" s="277"/>
      <c r="G76" s="277"/>
      <c r="H76" s="278"/>
      <c r="I76" s="84"/>
      <c r="J76" s="84"/>
      <c r="K76" s="21"/>
    </row>
    <row r="77" spans="1:11" ht="15.75" customHeight="1" x14ac:dyDescent="0.25">
      <c r="A77" s="21"/>
      <c r="B77" s="83" t="s">
        <v>1</v>
      </c>
      <c r="C77" s="152" t="s">
        <v>1</v>
      </c>
      <c r="D77" s="276"/>
      <c r="E77" s="277"/>
      <c r="F77" s="277"/>
      <c r="G77" s="277"/>
      <c r="H77" s="278"/>
      <c r="I77" s="84"/>
      <c r="J77" s="84"/>
      <c r="K77" s="21"/>
    </row>
    <row r="78" spans="1:11" ht="15.75" customHeight="1" x14ac:dyDescent="0.25">
      <c r="A78" s="21"/>
      <c r="B78" s="83" t="s">
        <v>1</v>
      </c>
      <c r="C78" s="152" t="s">
        <v>1</v>
      </c>
      <c r="D78" s="276"/>
      <c r="E78" s="277"/>
      <c r="F78" s="277"/>
      <c r="G78" s="277"/>
      <c r="H78" s="278"/>
      <c r="I78" s="84"/>
      <c r="J78" s="84"/>
      <c r="K78" s="21"/>
    </row>
    <row r="79" spans="1:11" ht="15.75" customHeight="1" x14ac:dyDescent="0.25">
      <c r="A79" s="21"/>
      <c r="B79" s="9"/>
      <c r="C79" s="25"/>
      <c r="D79" s="25"/>
      <c r="E79" s="27"/>
      <c r="F79" s="27"/>
      <c r="G79" s="27"/>
      <c r="H79" s="27"/>
      <c r="I79" s="40"/>
      <c r="J79" s="120" t="s">
        <v>91</v>
      </c>
      <c r="K79" s="21"/>
    </row>
    <row r="80" spans="1:11" ht="15.75" thickBot="1" x14ac:dyDescent="0.3">
      <c r="A80" s="21"/>
      <c r="B80" s="4"/>
      <c r="C80" s="3"/>
      <c r="D80" s="10"/>
      <c r="E80" s="10"/>
      <c r="F80" s="10"/>
      <c r="G80" s="10"/>
      <c r="H80" s="10"/>
      <c r="I80" s="10"/>
      <c r="J80" s="10"/>
      <c r="K80" s="21"/>
    </row>
    <row r="81" spans="1:11" ht="16.5" thickTop="1" x14ac:dyDescent="0.25">
      <c r="A81" s="21"/>
      <c r="B81" s="101" t="s">
        <v>42</v>
      </c>
      <c r="C81" s="101"/>
      <c r="D81" s="87" t="s">
        <v>60</v>
      </c>
      <c r="E81" s="85"/>
      <c r="F81" s="85"/>
      <c r="G81" s="85"/>
      <c r="H81" s="85"/>
      <c r="I81" s="85"/>
      <c r="J81" s="86" t="s">
        <v>89</v>
      </c>
      <c r="K81" s="21"/>
    </row>
    <row r="82" spans="1:11" x14ac:dyDescent="0.25">
      <c r="A82" s="21"/>
      <c r="B82" s="5"/>
      <c r="C82" s="2"/>
      <c r="D82" s="5"/>
      <c r="E82" s="5"/>
      <c r="F82" s="2"/>
      <c r="G82" s="2"/>
      <c r="H82" s="2"/>
      <c r="I82" s="2"/>
      <c r="J82" s="2"/>
      <c r="K82" s="21"/>
    </row>
    <row r="83" spans="1:11" ht="30" customHeight="1" x14ac:dyDescent="0.25">
      <c r="A83" s="21"/>
      <c r="B83" s="79" t="s">
        <v>137</v>
      </c>
      <c r="C83" s="265" t="s">
        <v>43</v>
      </c>
      <c r="D83" s="265"/>
      <c r="E83" s="265"/>
      <c r="F83" s="80"/>
      <c r="G83" s="80" t="s">
        <v>138</v>
      </c>
      <c r="H83" s="81" t="s">
        <v>12</v>
      </c>
      <c r="I83" s="80" t="s">
        <v>15</v>
      </c>
      <c r="J83" s="82" t="s">
        <v>34</v>
      </c>
      <c r="K83" s="21"/>
    </row>
    <row r="84" spans="1:11" x14ac:dyDescent="0.25">
      <c r="A84" s="21"/>
      <c r="B84" s="75" t="s">
        <v>1</v>
      </c>
      <c r="C84" s="128"/>
      <c r="D84" s="129"/>
      <c r="E84" s="129"/>
      <c r="F84" s="130"/>
      <c r="G84" s="76" t="s">
        <v>1</v>
      </c>
      <c r="H84" s="77"/>
      <c r="I84" s="78"/>
      <c r="J84" s="78"/>
      <c r="K84" s="21"/>
    </row>
    <row r="85" spans="1:11" x14ac:dyDescent="0.25">
      <c r="A85" s="21"/>
      <c r="B85" s="65" t="s">
        <v>1</v>
      </c>
      <c r="C85" s="128"/>
      <c r="D85" s="129"/>
      <c r="E85" s="129"/>
      <c r="F85" s="130"/>
      <c r="G85" s="66" t="s">
        <v>1</v>
      </c>
      <c r="H85" s="67"/>
      <c r="I85" s="68"/>
      <c r="J85" s="68"/>
      <c r="K85" s="21"/>
    </row>
    <row r="86" spans="1:11" x14ac:dyDescent="0.25">
      <c r="A86" s="21"/>
      <c r="B86" s="65" t="s">
        <v>1</v>
      </c>
      <c r="C86" s="128"/>
      <c r="D86" s="129"/>
      <c r="E86" s="129"/>
      <c r="F86" s="130"/>
      <c r="G86" s="66" t="s">
        <v>1</v>
      </c>
      <c r="H86" s="67"/>
      <c r="I86" s="68"/>
      <c r="J86" s="68"/>
      <c r="K86" s="21"/>
    </row>
    <row r="87" spans="1:11" x14ac:dyDescent="0.25">
      <c r="A87" s="21"/>
      <c r="B87" s="65" t="s">
        <v>1</v>
      </c>
      <c r="C87" s="128"/>
      <c r="D87" s="129"/>
      <c r="E87" s="129"/>
      <c r="F87" s="130"/>
      <c r="G87" s="66" t="s">
        <v>1</v>
      </c>
      <c r="H87" s="67"/>
      <c r="I87" s="68"/>
      <c r="J87" s="68"/>
      <c r="K87" s="21"/>
    </row>
    <row r="88" spans="1:11" x14ac:dyDescent="0.25">
      <c r="A88" s="21"/>
      <c r="B88" s="65" t="s">
        <v>1</v>
      </c>
      <c r="C88" s="128"/>
      <c r="D88" s="129"/>
      <c r="E88" s="129"/>
      <c r="F88" s="130"/>
      <c r="G88" s="66" t="s">
        <v>1</v>
      </c>
      <c r="H88" s="67"/>
      <c r="I88" s="68"/>
      <c r="J88" s="68"/>
      <c r="K88" s="21"/>
    </row>
    <row r="89" spans="1:11" x14ac:dyDescent="0.25">
      <c r="A89" s="21"/>
      <c r="B89" s="65" t="s">
        <v>1</v>
      </c>
      <c r="C89" s="128"/>
      <c r="D89" s="129"/>
      <c r="E89" s="129"/>
      <c r="F89" s="130"/>
      <c r="G89" s="66" t="s">
        <v>1</v>
      </c>
      <c r="H89" s="67"/>
      <c r="I89" s="68"/>
      <c r="J89" s="68"/>
      <c r="K89" s="21"/>
    </row>
    <row r="90" spans="1:11" x14ac:dyDescent="0.25">
      <c r="A90" s="21"/>
      <c r="B90" s="65" t="s">
        <v>1</v>
      </c>
      <c r="C90" s="128"/>
      <c r="D90" s="129"/>
      <c r="E90" s="129"/>
      <c r="F90" s="130"/>
      <c r="G90" s="66" t="s">
        <v>1</v>
      </c>
      <c r="H90" s="67"/>
      <c r="I90" s="68"/>
      <c r="J90" s="68"/>
      <c r="K90" s="21"/>
    </row>
    <row r="91" spans="1:11" x14ac:dyDescent="0.25">
      <c r="A91" s="21"/>
      <c r="B91" s="65" t="s">
        <v>1</v>
      </c>
      <c r="C91" s="128"/>
      <c r="D91" s="129"/>
      <c r="E91" s="129"/>
      <c r="F91" s="130"/>
      <c r="G91" s="66" t="s">
        <v>1</v>
      </c>
      <c r="H91" s="67"/>
      <c r="I91" s="68"/>
      <c r="J91" s="68"/>
      <c r="K91" s="21"/>
    </row>
    <row r="92" spans="1:11" x14ac:dyDescent="0.25">
      <c r="A92" s="21"/>
      <c r="B92" s="65" t="s">
        <v>1</v>
      </c>
      <c r="C92" s="128"/>
      <c r="D92" s="129"/>
      <c r="E92" s="129"/>
      <c r="F92" s="130"/>
      <c r="G92" s="66" t="s">
        <v>1</v>
      </c>
      <c r="H92" s="67"/>
      <c r="I92" s="68"/>
      <c r="J92" s="68"/>
      <c r="K92" s="21"/>
    </row>
    <row r="93" spans="1:11" x14ac:dyDescent="0.25">
      <c r="A93" s="21"/>
      <c r="B93" s="65" t="s">
        <v>1</v>
      </c>
      <c r="C93" s="128"/>
      <c r="D93" s="129"/>
      <c r="E93" s="129"/>
      <c r="F93" s="130"/>
      <c r="G93" s="66" t="s">
        <v>1</v>
      </c>
      <c r="H93" s="67"/>
      <c r="I93" s="68"/>
      <c r="J93" s="68"/>
      <c r="K93" s="21"/>
    </row>
    <row r="94" spans="1:11" x14ac:dyDescent="0.25">
      <c r="A94" s="21"/>
      <c r="B94" s="266"/>
      <c r="C94" s="266"/>
      <c r="D94" s="266"/>
      <c r="E94" s="5"/>
      <c r="F94" s="155"/>
      <c r="G94" s="151"/>
      <c r="H94" s="13"/>
      <c r="I94" s="127">
        <f>SUM(I84:I93)</f>
        <v>0</v>
      </c>
      <c r="J94" s="127">
        <f>SUM(J84:J93)</f>
        <v>0</v>
      </c>
      <c r="K94" s="21"/>
    </row>
    <row r="95" spans="1:11" ht="15.75" thickBot="1" x14ac:dyDescent="0.3">
      <c r="A95" s="21"/>
      <c r="B95" s="151"/>
      <c r="C95" s="151"/>
      <c r="D95" s="151"/>
      <c r="E95" s="5"/>
      <c r="F95" s="155"/>
      <c r="G95" s="151"/>
      <c r="H95" s="13"/>
      <c r="I95" s="127"/>
      <c r="J95" s="127"/>
      <c r="K95" s="21"/>
    </row>
    <row r="96" spans="1:11" ht="16.5" thickTop="1" x14ac:dyDescent="0.25">
      <c r="A96" s="21"/>
      <c r="B96" s="101" t="s">
        <v>103</v>
      </c>
      <c r="C96" s="101"/>
      <c r="D96" s="267" t="s">
        <v>133</v>
      </c>
      <c r="E96" s="267"/>
      <c r="F96" s="267"/>
      <c r="G96" s="267"/>
      <c r="H96" s="267"/>
      <c r="I96" s="267"/>
      <c r="J96" s="86" t="s">
        <v>89</v>
      </c>
      <c r="K96" s="21"/>
    </row>
    <row r="97" spans="1:11" ht="26.25" customHeight="1" x14ac:dyDescent="0.25">
      <c r="A97" s="21"/>
      <c r="B97" s="5"/>
      <c r="C97" s="2"/>
      <c r="D97" s="268"/>
      <c r="E97" s="268"/>
      <c r="F97" s="268"/>
      <c r="G97" s="268"/>
      <c r="H97" s="268"/>
      <c r="I97" s="268"/>
      <c r="J97" s="2"/>
      <c r="K97" s="21"/>
    </row>
    <row r="98" spans="1:11" x14ac:dyDescent="0.25">
      <c r="A98" s="21"/>
      <c r="B98" s="5"/>
      <c r="C98" s="2"/>
      <c r="D98" s="193"/>
      <c r="E98" s="193"/>
      <c r="F98" s="193"/>
      <c r="G98" s="193"/>
      <c r="H98" s="193"/>
      <c r="I98" s="193"/>
      <c r="J98" s="2"/>
      <c r="K98" s="21"/>
    </row>
    <row r="99" spans="1:11" ht="15" customHeight="1" x14ac:dyDescent="0.25">
      <c r="A99" s="21"/>
      <c r="B99" s="5"/>
      <c r="C99" s="2"/>
      <c r="D99" s="268" t="s">
        <v>105</v>
      </c>
      <c r="E99" s="268"/>
      <c r="F99" s="269" t="s">
        <v>1</v>
      </c>
      <c r="G99" s="270"/>
      <c r="H99" s="193"/>
      <c r="I99" s="193"/>
      <c r="J99" s="2"/>
      <c r="K99" s="21"/>
    </row>
    <row r="100" spans="1:11" ht="15" customHeight="1" x14ac:dyDescent="0.25">
      <c r="A100" s="21"/>
      <c r="B100" s="5"/>
      <c r="C100" s="2"/>
      <c r="D100" s="268" t="s">
        <v>106</v>
      </c>
      <c r="E100" s="268"/>
      <c r="F100" s="269" t="s">
        <v>1</v>
      </c>
      <c r="G100" s="270"/>
      <c r="H100" s="193"/>
      <c r="I100" s="193"/>
      <c r="J100" s="2"/>
      <c r="K100" s="21"/>
    </row>
    <row r="101" spans="1:11" ht="15" customHeight="1" x14ac:dyDescent="0.25">
      <c r="A101" s="21"/>
      <c r="B101" s="5"/>
      <c r="C101" s="2"/>
      <c r="D101" s="268" t="s">
        <v>104</v>
      </c>
      <c r="E101" s="268"/>
      <c r="F101" s="269" t="s">
        <v>1</v>
      </c>
      <c r="G101" s="270"/>
      <c r="H101" s="193"/>
      <c r="I101" s="193"/>
      <c r="J101" s="2"/>
      <c r="K101" s="21"/>
    </row>
    <row r="102" spans="1:11" ht="15" customHeight="1" x14ac:dyDescent="0.25">
      <c r="A102" s="21"/>
      <c r="B102" s="194"/>
      <c r="C102" s="195"/>
      <c r="D102" s="195"/>
      <c r="E102" s="195"/>
      <c r="F102" s="195"/>
      <c r="G102" s="195"/>
      <c r="H102" s="196"/>
      <c r="I102" s="197"/>
      <c r="J102" s="197"/>
      <c r="K102" s="21"/>
    </row>
    <row r="103" spans="1:11" ht="15.75" thickBot="1" x14ac:dyDescent="0.3">
      <c r="A103" s="33"/>
      <c r="B103" s="33"/>
      <c r="C103" s="33"/>
      <c r="D103" s="34"/>
      <c r="E103" s="34"/>
      <c r="F103" s="34"/>
      <c r="G103" s="34"/>
      <c r="H103" s="34"/>
      <c r="I103" s="33"/>
      <c r="J103" s="33"/>
      <c r="K103" s="32"/>
    </row>
    <row r="104" spans="1:11" ht="16.5" thickTop="1" x14ac:dyDescent="0.25">
      <c r="A104" s="33"/>
      <c r="B104" s="104" t="s">
        <v>61</v>
      </c>
      <c r="C104" s="103"/>
      <c r="D104" s="267" t="s">
        <v>154</v>
      </c>
      <c r="E104" s="267"/>
      <c r="F104" s="267"/>
      <c r="G104" s="267"/>
      <c r="H104" s="267"/>
      <c r="I104" s="267"/>
      <c r="J104" s="86" t="s">
        <v>13</v>
      </c>
      <c r="K104" s="32"/>
    </row>
    <row r="105" spans="1:11" x14ac:dyDescent="0.25">
      <c r="A105" s="33"/>
      <c r="B105" s="5"/>
      <c r="C105" s="2"/>
      <c r="D105" s="268"/>
      <c r="E105" s="268"/>
      <c r="F105" s="268"/>
      <c r="G105" s="268"/>
      <c r="H105" s="268"/>
      <c r="I105" s="268"/>
      <c r="J105" s="2"/>
      <c r="K105" s="32"/>
    </row>
    <row r="106" spans="1:11" x14ac:dyDescent="0.25">
      <c r="A106" s="41"/>
      <c r="B106" s="5"/>
      <c r="C106" s="2"/>
      <c r="D106" s="193"/>
      <c r="E106" s="193"/>
      <c r="F106" s="193"/>
      <c r="G106" s="193"/>
      <c r="H106" s="193"/>
      <c r="I106" s="193"/>
      <c r="J106" s="2"/>
      <c r="K106" s="36"/>
    </row>
    <row r="107" spans="1:11" x14ac:dyDescent="0.25">
      <c r="A107" s="41"/>
      <c r="B107" s="271" t="s">
        <v>149</v>
      </c>
      <c r="C107" s="272"/>
      <c r="D107" s="272"/>
      <c r="E107" s="273"/>
      <c r="F107" s="52"/>
      <c r="G107" s="274" t="s">
        <v>150</v>
      </c>
      <c r="H107" s="275"/>
      <c r="I107" s="213" t="s">
        <v>152</v>
      </c>
      <c r="J107" s="213" t="s">
        <v>148</v>
      </c>
      <c r="K107" s="36"/>
    </row>
    <row r="108" spans="1:11" x14ac:dyDescent="0.25">
      <c r="A108" s="33"/>
      <c r="B108" s="217" t="s">
        <v>24</v>
      </c>
      <c r="C108" s="217"/>
      <c r="D108" s="217" t="str">
        <f>C20</f>
        <v>Select</v>
      </c>
      <c r="E108" s="217"/>
      <c r="F108" s="41"/>
      <c r="G108" s="256" t="s">
        <v>2</v>
      </c>
      <c r="H108" s="256"/>
      <c r="I108" s="214"/>
      <c r="J108" s="215">
        <f>G3</f>
        <v>0</v>
      </c>
      <c r="K108" s="36"/>
    </row>
    <row r="109" spans="1:11" x14ac:dyDescent="0.25">
      <c r="A109" s="33"/>
      <c r="B109" s="143" t="s">
        <v>24</v>
      </c>
      <c r="C109" s="143"/>
      <c r="D109" s="143" t="str">
        <f>C21</f>
        <v>Select</v>
      </c>
      <c r="E109" s="143"/>
      <c r="F109" s="41"/>
      <c r="G109" s="256" t="s">
        <v>147</v>
      </c>
      <c r="H109" s="256"/>
      <c r="I109" s="216">
        <f>SUM(F44:F46)</f>
        <v>0</v>
      </c>
      <c r="J109" s="214"/>
      <c r="K109" s="36"/>
    </row>
    <row r="110" spans="1:11" x14ac:dyDescent="0.25">
      <c r="A110" s="33"/>
      <c r="B110" s="143" t="s">
        <v>25</v>
      </c>
      <c r="C110" s="143"/>
      <c r="D110" s="144" t="e">
        <f>#REF!</f>
        <v>#REF!</v>
      </c>
      <c r="E110" s="143"/>
      <c r="F110" s="41"/>
      <c r="G110" s="256" t="s">
        <v>156</v>
      </c>
      <c r="H110" s="256"/>
      <c r="I110" s="214"/>
      <c r="J110" s="215">
        <f>H3</f>
        <v>0</v>
      </c>
      <c r="K110" s="36"/>
    </row>
    <row r="111" spans="1:11" x14ac:dyDescent="0.25">
      <c r="A111" s="33"/>
      <c r="B111" s="143" t="s">
        <v>26</v>
      </c>
      <c r="C111" s="143"/>
      <c r="D111" s="227" t="str">
        <f>J13</f>
        <v>No</v>
      </c>
      <c r="E111" s="143"/>
      <c r="F111" s="41"/>
      <c r="G111" s="256" t="s">
        <v>147</v>
      </c>
      <c r="H111" s="256"/>
      <c r="I111" s="216">
        <f>IF(SUM(C149+C151+C153)&gt;0,C149+C151+C153,0)</f>
        <v>0</v>
      </c>
      <c r="J111" s="214"/>
      <c r="K111" s="36"/>
    </row>
    <row r="112" spans="1:11" x14ac:dyDescent="0.25">
      <c r="A112" s="33"/>
      <c r="B112" s="143" t="s">
        <v>27</v>
      </c>
      <c r="C112" s="143"/>
      <c r="D112" s="144" t="s">
        <v>157</v>
      </c>
      <c r="E112" s="143"/>
      <c r="F112" s="41"/>
      <c r="G112" s="256" t="s">
        <v>42</v>
      </c>
      <c r="H112" s="256"/>
      <c r="I112" s="214"/>
      <c r="J112" s="215">
        <f>I3</f>
        <v>0</v>
      </c>
      <c r="K112" s="36"/>
    </row>
    <row r="113" spans="1:11" x14ac:dyDescent="0.25">
      <c r="A113" s="33"/>
      <c r="B113" s="143" t="s">
        <v>28</v>
      </c>
      <c r="C113" s="143"/>
      <c r="D113" s="143" t="s">
        <v>155</v>
      </c>
      <c r="E113" s="143"/>
      <c r="F113" s="41"/>
      <c r="G113" s="257" t="s">
        <v>151</v>
      </c>
      <c r="H113" s="257"/>
      <c r="I113" s="216">
        <f>SUM(J74:J78)</f>
        <v>0</v>
      </c>
      <c r="J113" s="214"/>
      <c r="K113" s="36"/>
    </row>
    <row r="114" spans="1:11" x14ac:dyDescent="0.25">
      <c r="A114" s="33"/>
      <c r="B114" s="143" t="s">
        <v>29</v>
      </c>
      <c r="C114" s="143"/>
      <c r="D114" s="143" t="s">
        <v>155</v>
      </c>
      <c r="E114" s="143"/>
      <c r="F114" s="33"/>
      <c r="G114" s="126" t="s">
        <v>51</v>
      </c>
      <c r="H114" s="126"/>
      <c r="I114" s="211"/>
      <c r="J114" s="212">
        <f>SUM(J108:J113)</f>
        <v>0</v>
      </c>
      <c r="K114" s="32"/>
    </row>
    <row r="115" spans="1:11" x14ac:dyDescent="0.25">
      <c r="A115" s="33"/>
      <c r="B115" s="143" t="s">
        <v>30</v>
      </c>
      <c r="C115" s="143"/>
      <c r="D115" s="143" t="s">
        <v>155</v>
      </c>
      <c r="E115" s="143"/>
      <c r="F115" s="33"/>
      <c r="G115" s="198" t="s">
        <v>158</v>
      </c>
      <c r="H115" s="198"/>
      <c r="I115" s="198"/>
      <c r="J115" s="226" t="str">
        <f>IF(J9=0,"",J9)</f>
        <v/>
      </c>
      <c r="K115" s="32"/>
    </row>
    <row r="116" spans="1:11" x14ac:dyDescent="0.25">
      <c r="A116" s="33"/>
      <c r="B116" s="143" t="s">
        <v>71</v>
      </c>
      <c r="C116" s="143"/>
      <c r="D116" s="143" t="str">
        <f>IF(SUM(I74:I78)&gt;0,"Yes","No")</f>
        <v>No</v>
      </c>
      <c r="E116" s="145">
        <f>SUM(I74:I78)</f>
        <v>0</v>
      </c>
      <c r="F116" s="33"/>
      <c r="G116" s="198" t="s">
        <v>159</v>
      </c>
      <c r="H116" s="198"/>
      <c r="I116" s="198"/>
      <c r="J116" s="225" t="str">
        <f>IF(J12="Select","",J12)</f>
        <v/>
      </c>
      <c r="K116" s="32"/>
    </row>
    <row r="117" spans="1:11" x14ac:dyDescent="0.25">
      <c r="A117" s="33"/>
      <c r="B117" s="143" t="s">
        <v>31</v>
      </c>
      <c r="C117" s="143"/>
      <c r="D117" s="143" t="str">
        <f>IF(C137&gt;0,"Yes","No")</f>
        <v>No</v>
      </c>
      <c r="E117" s="143"/>
      <c r="F117" s="33"/>
      <c r="G117" s="198"/>
      <c r="H117" s="198"/>
      <c r="I117" s="198"/>
      <c r="J117" s="198"/>
      <c r="K117" s="32"/>
    </row>
    <row r="118" spans="1:11" x14ac:dyDescent="0.25">
      <c r="A118" s="33"/>
      <c r="B118" s="143" t="s">
        <v>32</v>
      </c>
      <c r="C118" s="143"/>
      <c r="D118" s="143" t="s">
        <v>80</v>
      </c>
      <c r="E118" s="143"/>
      <c r="F118" s="33"/>
      <c r="G118" s="198"/>
      <c r="H118" s="198"/>
      <c r="I118" s="198"/>
      <c r="J118" s="198"/>
      <c r="K118" s="32"/>
    </row>
    <row r="119" spans="1:11" x14ac:dyDescent="0.25">
      <c r="A119" s="33"/>
      <c r="B119" s="143" t="s">
        <v>139</v>
      </c>
      <c r="C119" s="143"/>
      <c r="D119" s="143" t="str">
        <f>IF(C148&gt;0,"Yes, FC Selected", "No")</f>
        <v>No</v>
      </c>
      <c r="E119" s="143"/>
      <c r="F119" s="33"/>
      <c r="G119" s="23" t="s">
        <v>153</v>
      </c>
      <c r="H119" s="198"/>
      <c r="I119" s="198"/>
      <c r="J119" s="198"/>
      <c r="K119" s="32"/>
    </row>
    <row r="120" spans="1:11" x14ac:dyDescent="0.25">
      <c r="A120" s="33"/>
      <c r="B120" s="218" t="s">
        <v>131</v>
      </c>
      <c r="C120" s="218"/>
      <c r="D120" s="218" t="str">
        <f>IF(ISNUMBER(SEARCH("Desktops",B48:B49)),"Yes","No")</f>
        <v>No</v>
      </c>
      <c r="E120" s="218"/>
      <c r="F120" s="33"/>
      <c r="G120" s="33"/>
      <c r="H120" s="33"/>
      <c r="I120" s="33"/>
      <c r="J120" s="33"/>
      <c r="K120" s="32"/>
    </row>
    <row r="121" spans="1:11" x14ac:dyDescent="0.25">
      <c r="A121" s="33"/>
      <c r="B121" s="126"/>
      <c r="C121" s="34"/>
      <c r="D121" s="34"/>
      <c r="E121" s="34"/>
      <c r="F121" s="33"/>
      <c r="G121" s="33"/>
      <c r="H121" s="33"/>
      <c r="I121" s="33"/>
      <c r="J121" s="33"/>
      <c r="K121" s="32"/>
    </row>
    <row r="122" spans="1:11" x14ac:dyDescent="0.25">
      <c r="A122" s="33"/>
      <c r="B122" s="258"/>
      <c r="C122" s="259"/>
      <c r="D122" s="259"/>
      <c r="E122" s="264" t="s">
        <v>55</v>
      </c>
      <c r="F122" s="259"/>
      <c r="G122" s="259"/>
      <c r="H122" s="146"/>
      <c r="I122" s="219"/>
      <c r="J122" s="220"/>
      <c r="K122" s="33"/>
    </row>
    <row r="123" spans="1:11" x14ac:dyDescent="0.25">
      <c r="A123" s="33"/>
      <c r="B123" s="260"/>
      <c r="C123" s="261"/>
      <c r="D123" s="261"/>
      <c r="E123" s="261"/>
      <c r="F123" s="261"/>
      <c r="G123" s="261"/>
      <c r="H123" s="147"/>
      <c r="I123" s="221"/>
      <c r="J123" s="221"/>
      <c r="K123" s="33"/>
    </row>
    <row r="124" spans="1:11" x14ac:dyDescent="0.25">
      <c r="A124" s="33"/>
      <c r="B124" s="262"/>
      <c r="C124" s="263"/>
      <c r="D124" s="263"/>
      <c r="E124" s="263"/>
      <c r="F124" s="263"/>
      <c r="G124" s="263"/>
      <c r="H124" s="148"/>
      <c r="I124" s="222"/>
      <c r="J124" s="222"/>
      <c r="K124" s="33"/>
    </row>
    <row r="125" spans="1:11" x14ac:dyDescent="0.25">
      <c r="A125" s="33"/>
      <c r="B125" s="33"/>
      <c r="C125" s="33"/>
      <c r="D125" s="33"/>
      <c r="E125" s="33"/>
      <c r="F125" s="33"/>
      <c r="G125" s="33"/>
      <c r="H125" s="33"/>
      <c r="I125" s="33"/>
      <c r="J125" s="33"/>
      <c r="K125" s="32"/>
    </row>
    <row r="126" spans="1:11" x14ac:dyDescent="0.25">
      <c r="A126" s="33"/>
      <c r="B126" s="33"/>
      <c r="C126" s="33"/>
      <c r="D126" s="33"/>
      <c r="E126" s="33"/>
      <c r="F126" s="33"/>
      <c r="G126" s="33"/>
      <c r="H126" s="33"/>
      <c r="I126" s="33"/>
      <c r="J126" s="33"/>
      <c r="K126" s="32"/>
    </row>
    <row r="127" spans="1:11" x14ac:dyDescent="0.25">
      <c r="A127" s="33"/>
      <c r="B127" s="33"/>
      <c r="C127" s="33"/>
      <c r="D127" s="33"/>
      <c r="E127" s="33"/>
      <c r="F127" s="33"/>
      <c r="G127" s="33"/>
      <c r="H127" s="33"/>
      <c r="I127" s="33"/>
      <c r="J127" s="33"/>
      <c r="K127" s="32"/>
    </row>
    <row r="128" spans="1:11" x14ac:dyDescent="0.25">
      <c r="A128" s="33"/>
      <c r="B128" s="33"/>
      <c r="C128" s="33"/>
      <c r="D128" s="33"/>
      <c r="E128" s="33"/>
      <c r="F128" s="33"/>
      <c r="G128" s="33"/>
      <c r="H128" s="33"/>
      <c r="I128" s="33"/>
      <c r="J128" s="33"/>
      <c r="K128" s="32"/>
    </row>
    <row r="129" spans="1:11" x14ac:dyDescent="0.25">
      <c r="A129" s="33"/>
      <c r="B129" s="33"/>
      <c r="C129" s="33"/>
      <c r="D129" s="33"/>
      <c r="E129" s="33"/>
      <c r="F129" s="33"/>
      <c r="G129" s="33"/>
      <c r="H129" s="33"/>
      <c r="I129" s="33"/>
      <c r="J129" s="33"/>
      <c r="K129" s="32"/>
    </row>
    <row r="130" spans="1:11" x14ac:dyDescent="0.25">
      <c r="A130" s="33"/>
      <c r="B130" s="253" t="s">
        <v>132</v>
      </c>
      <c r="C130" s="254"/>
      <c r="D130" s="254"/>
      <c r="E130" s="255"/>
      <c r="F130" s="33"/>
      <c r="G130" s="33"/>
      <c r="H130" s="33"/>
      <c r="I130" s="33"/>
      <c r="J130" s="33"/>
      <c r="K130" s="32"/>
    </row>
    <row r="131" spans="1:11" x14ac:dyDescent="0.25">
      <c r="A131" s="33"/>
      <c r="B131" s="199" t="s">
        <v>81</v>
      </c>
      <c r="C131" s="199"/>
      <c r="D131" s="199"/>
      <c r="E131" s="199"/>
      <c r="F131" s="33"/>
      <c r="G131" s="33"/>
      <c r="H131" s="33"/>
      <c r="I131" s="33"/>
      <c r="J131" s="33"/>
      <c r="K131" s="32"/>
    </row>
    <row r="132" spans="1:11" x14ac:dyDescent="0.25">
      <c r="A132" s="33"/>
      <c r="B132" s="199"/>
      <c r="C132" s="199"/>
      <c r="D132" s="199"/>
      <c r="E132" s="199"/>
      <c r="F132" s="33"/>
      <c r="G132" s="33"/>
      <c r="H132" s="33"/>
      <c r="I132" s="33"/>
      <c r="J132" s="33"/>
      <c r="K132" s="32"/>
    </row>
    <row r="133" spans="1:11" x14ac:dyDescent="0.25">
      <c r="A133" s="33"/>
      <c r="B133" s="199" t="s">
        <v>67</v>
      </c>
      <c r="C133" s="199">
        <f>IF(C20="Tape - LVD", 1,0)</f>
        <v>0</v>
      </c>
      <c r="D133" s="199"/>
      <c r="E133" s="199"/>
      <c r="F133" s="33"/>
      <c r="G133" s="33"/>
      <c r="H133" s="33"/>
      <c r="I133" s="33"/>
      <c r="J133" s="33"/>
      <c r="K133" s="32"/>
    </row>
    <row r="134" spans="1:11" x14ac:dyDescent="0.25">
      <c r="A134" s="33"/>
      <c r="B134" s="199" t="s">
        <v>68</v>
      </c>
      <c r="C134" s="199">
        <f>IF(C21="Tape - LVD", 1,0)</f>
        <v>0</v>
      </c>
      <c r="D134" s="199"/>
      <c r="E134" s="199"/>
      <c r="F134" s="33"/>
      <c r="G134" s="33"/>
      <c r="H134" s="33"/>
      <c r="I134" s="33"/>
      <c r="J134" s="33"/>
      <c r="K134" s="32"/>
    </row>
    <row r="135" spans="1:11" x14ac:dyDescent="0.25">
      <c r="A135" s="33"/>
      <c r="B135" s="199" t="s">
        <v>69</v>
      </c>
      <c r="C135" s="199">
        <f>IF(C20="Tape - SAS", 1,0)</f>
        <v>0</v>
      </c>
      <c r="D135" s="199"/>
      <c r="E135" s="199"/>
      <c r="F135" s="33"/>
      <c r="G135" s="33"/>
      <c r="H135" s="33"/>
      <c r="I135" s="33"/>
      <c r="J135" s="33"/>
      <c r="K135" s="32"/>
    </row>
    <row r="136" spans="1:11" x14ac:dyDescent="0.25">
      <c r="A136" s="33"/>
      <c r="B136" s="199" t="s">
        <v>70</v>
      </c>
      <c r="C136" s="199">
        <f>IF(C21="Tape - SAS", 1,0)</f>
        <v>0</v>
      </c>
      <c r="D136" s="199"/>
      <c r="E136" s="199"/>
      <c r="F136" s="33"/>
      <c r="G136" s="33"/>
      <c r="H136" s="33"/>
      <c r="I136" s="33"/>
      <c r="J136" s="33"/>
      <c r="K136" s="32"/>
    </row>
    <row r="137" spans="1:11" x14ac:dyDescent="0.25">
      <c r="A137" s="33"/>
      <c r="B137" s="199"/>
      <c r="C137" s="199">
        <f>SUM(C133:C136)</f>
        <v>0</v>
      </c>
      <c r="D137" s="199"/>
      <c r="E137" s="199"/>
      <c r="F137" s="33"/>
      <c r="G137" s="33"/>
      <c r="H137" s="33"/>
      <c r="I137" s="33"/>
      <c r="J137" s="33"/>
      <c r="K137" s="32"/>
    </row>
    <row r="138" spans="1:11" x14ac:dyDescent="0.25">
      <c r="A138" s="33"/>
      <c r="B138" s="199" t="s">
        <v>72</v>
      </c>
      <c r="C138" s="199"/>
      <c r="D138" s="199"/>
      <c r="E138" s="199"/>
      <c r="F138" s="33"/>
      <c r="G138" s="33"/>
      <c r="H138" s="33"/>
      <c r="I138" s="33"/>
      <c r="J138" s="33"/>
      <c r="K138" s="32"/>
    </row>
    <row r="139" spans="1:11" x14ac:dyDescent="0.25">
      <c r="A139" s="33"/>
      <c r="B139" s="199" t="s">
        <v>73</v>
      </c>
      <c r="C139" s="199">
        <f>IF(C20="Tape - FC", 1,0)</f>
        <v>0</v>
      </c>
      <c r="D139" s="199"/>
      <c r="E139" s="199"/>
      <c r="F139" s="33"/>
      <c r="G139" s="33"/>
      <c r="H139" s="33"/>
      <c r="I139" s="33"/>
      <c r="J139" s="33"/>
      <c r="K139" s="32"/>
    </row>
    <row r="140" spans="1:11" x14ac:dyDescent="0.25">
      <c r="A140" s="33"/>
      <c r="B140" s="199" t="s">
        <v>73</v>
      </c>
      <c r="C140" s="199">
        <f>IF(C21="Tape - FC", 1,0)</f>
        <v>0</v>
      </c>
      <c r="D140" s="199"/>
      <c r="E140" s="199"/>
      <c r="F140" s="33"/>
      <c r="G140" s="33"/>
      <c r="H140" s="33"/>
      <c r="I140" s="33"/>
      <c r="J140" s="33"/>
      <c r="K140" s="32"/>
    </row>
    <row r="141" spans="1:11" x14ac:dyDescent="0.25">
      <c r="A141" s="33"/>
      <c r="B141" s="199" t="s">
        <v>140</v>
      </c>
      <c r="C141" s="199">
        <f>IF(C20="SAN - FC", 1,0)</f>
        <v>0</v>
      </c>
      <c r="D141" s="199"/>
      <c r="E141" s="199"/>
      <c r="F141" s="33"/>
      <c r="G141" s="33"/>
      <c r="H141" s="33"/>
      <c r="I141" s="33"/>
      <c r="J141" s="33"/>
      <c r="K141" s="32"/>
    </row>
    <row r="142" spans="1:11" x14ac:dyDescent="0.25">
      <c r="A142" s="33"/>
      <c r="B142" s="199" t="s">
        <v>140</v>
      </c>
      <c r="C142" s="199">
        <f>IF(C21="SAN - FC", 1,0)</f>
        <v>0</v>
      </c>
      <c r="D142" s="199"/>
      <c r="E142" s="199"/>
      <c r="F142" s="33"/>
      <c r="G142" s="33"/>
      <c r="H142" s="33"/>
      <c r="I142" s="33"/>
      <c r="J142" s="33"/>
      <c r="K142" s="32"/>
    </row>
    <row r="143" spans="1:11" x14ac:dyDescent="0.25">
      <c r="A143" s="33"/>
      <c r="B143" s="199" t="s">
        <v>74</v>
      </c>
      <c r="C143" s="199">
        <f>IF(G59="Fiber Channel", 1,0)</f>
        <v>0</v>
      </c>
      <c r="D143" s="199"/>
      <c r="E143" s="199"/>
      <c r="F143" s="33"/>
      <c r="G143" s="33"/>
      <c r="H143" s="33"/>
      <c r="I143" s="33"/>
      <c r="J143" s="33"/>
      <c r="K143" s="32"/>
    </row>
    <row r="144" spans="1:11" x14ac:dyDescent="0.25">
      <c r="A144" s="33"/>
      <c r="B144" s="199" t="s">
        <v>75</v>
      </c>
      <c r="C144" s="199">
        <f>IF(G60="Fiber Channel", 1,0)</f>
        <v>0</v>
      </c>
      <c r="D144" s="199"/>
      <c r="E144" s="199"/>
      <c r="F144" s="33"/>
      <c r="G144" s="33"/>
      <c r="H144" s="33"/>
      <c r="I144" s="33"/>
      <c r="J144" s="33"/>
      <c r="K144" s="32"/>
    </row>
    <row r="145" spans="1:11" x14ac:dyDescent="0.25">
      <c r="A145" s="33"/>
      <c r="B145" s="199" t="s">
        <v>76</v>
      </c>
      <c r="C145" s="199">
        <f>IF(G61="Fiber Channel", 1,0)</f>
        <v>0</v>
      </c>
      <c r="D145" s="199"/>
      <c r="E145" s="199"/>
      <c r="F145" s="33"/>
      <c r="G145" s="33"/>
      <c r="H145" s="33"/>
      <c r="I145" s="33"/>
      <c r="J145" s="33"/>
      <c r="K145" s="32"/>
    </row>
    <row r="146" spans="1:11" x14ac:dyDescent="0.25">
      <c r="A146" s="33"/>
      <c r="B146" s="199" t="s">
        <v>77</v>
      </c>
      <c r="C146" s="199">
        <f>IF(G62="Fiber Channel", 1,0)</f>
        <v>0</v>
      </c>
      <c r="D146" s="199"/>
      <c r="E146" s="199"/>
      <c r="F146" s="33"/>
      <c r="G146" s="33"/>
      <c r="H146" s="33"/>
      <c r="I146" s="33"/>
      <c r="J146" s="33"/>
      <c r="K146" s="32"/>
    </row>
    <row r="147" spans="1:11" x14ac:dyDescent="0.25">
      <c r="A147" s="33"/>
      <c r="B147" s="199" t="s">
        <v>78</v>
      </c>
      <c r="C147" s="199">
        <f>IF(G63="Fiber Channel", 1,0)</f>
        <v>0</v>
      </c>
      <c r="D147" s="199"/>
      <c r="E147" s="199"/>
      <c r="F147" s="33"/>
      <c r="G147" s="33"/>
      <c r="H147" s="33"/>
      <c r="I147" s="33"/>
      <c r="J147" s="33"/>
      <c r="K147" s="32"/>
    </row>
    <row r="148" spans="1:11" x14ac:dyDescent="0.25">
      <c r="A148" s="33"/>
      <c r="B148" s="199" t="s">
        <v>79</v>
      </c>
      <c r="C148" s="199">
        <f>SUM(C139:C147)</f>
        <v>0</v>
      </c>
      <c r="D148" s="199"/>
      <c r="E148" s="199"/>
      <c r="F148" s="33"/>
      <c r="G148" s="33"/>
      <c r="H148" s="33"/>
      <c r="I148" s="33"/>
      <c r="J148" s="33"/>
      <c r="K148" s="32"/>
    </row>
    <row r="149" spans="1:11" x14ac:dyDescent="0.25">
      <c r="A149" s="33"/>
      <c r="B149" s="199" t="s">
        <v>117</v>
      </c>
      <c r="C149" s="199">
        <f>IF(ISNUMBER(SEARCH("Yes",G31)),D29+D31+C151,D29+D31+D33+C151)</f>
        <v>0</v>
      </c>
      <c r="D149" s="199"/>
      <c r="E149" s="199"/>
      <c r="F149" s="33"/>
      <c r="G149" s="33"/>
      <c r="H149" s="33"/>
      <c r="I149" s="33"/>
      <c r="J149" s="33"/>
      <c r="K149" s="32"/>
    </row>
    <row r="150" spans="1:11" x14ac:dyDescent="0.25">
      <c r="A150" s="33"/>
      <c r="B150" s="199" t="s">
        <v>116</v>
      </c>
      <c r="C150" s="199">
        <f>IF(ISNUMBER(SEARCH("Yes",G31)),F29+F31+C151,F29+F31+F33+C151)</f>
        <v>0</v>
      </c>
      <c r="D150" s="199"/>
      <c r="E150" s="199"/>
      <c r="F150" s="33"/>
      <c r="G150" s="33"/>
      <c r="H150" s="33"/>
      <c r="I150" s="33"/>
      <c r="J150" s="33"/>
      <c r="K150" s="32"/>
    </row>
    <row r="151" spans="1:11" x14ac:dyDescent="0.25">
      <c r="A151" s="33"/>
      <c r="B151" s="199" t="s">
        <v>119</v>
      </c>
      <c r="C151" s="199">
        <f>IF(ISNUMBER(SEARCH("Windows",C37)),D35,0)</f>
        <v>0</v>
      </c>
      <c r="D151" s="199"/>
      <c r="E151" s="199"/>
      <c r="F151" s="33"/>
      <c r="G151" s="33"/>
      <c r="H151" s="33"/>
      <c r="I151" s="33"/>
      <c r="J151" s="33"/>
      <c r="K151" s="32"/>
    </row>
    <row r="152" spans="1:11" x14ac:dyDescent="0.25">
      <c r="A152" s="33"/>
      <c r="B152" s="199" t="s">
        <v>118</v>
      </c>
      <c r="C152" s="199">
        <f>IF(ISNUMBER(SEARCH("Windows",C37)),F35,0)</f>
        <v>0</v>
      </c>
      <c r="D152" s="199"/>
      <c r="E152" s="199"/>
      <c r="F152" s="33"/>
      <c r="G152" s="33"/>
      <c r="H152" s="33"/>
      <c r="I152" s="33"/>
      <c r="J152" s="33"/>
      <c r="K152" s="32"/>
    </row>
    <row r="153" spans="1:11" x14ac:dyDescent="0.25">
      <c r="A153" s="33"/>
      <c r="B153" s="199" t="s">
        <v>141</v>
      </c>
      <c r="C153" s="199">
        <f>IF(ISNUMBER(SEARCH("Linux",C37)),D35,0)</f>
        <v>0</v>
      </c>
      <c r="D153" s="199"/>
      <c r="E153" s="199"/>
      <c r="F153" s="33"/>
      <c r="G153" s="33"/>
      <c r="H153" s="33"/>
      <c r="I153" s="33"/>
      <c r="J153" s="33"/>
      <c r="K153" s="32"/>
    </row>
    <row r="154" spans="1:11" x14ac:dyDescent="0.25">
      <c r="A154" s="33"/>
      <c r="B154" s="199" t="s">
        <v>142</v>
      </c>
      <c r="C154" s="199">
        <f>IF(ISNUMBER(SEARCH("Linux",C37)),F35,0)</f>
        <v>0</v>
      </c>
      <c r="D154" s="199"/>
      <c r="E154" s="199"/>
      <c r="F154" s="33"/>
      <c r="G154" s="33"/>
      <c r="H154" s="33"/>
      <c r="I154" s="33"/>
      <c r="J154" s="33"/>
      <c r="K154" s="32"/>
    </row>
    <row r="155" spans="1:11" x14ac:dyDescent="0.25">
      <c r="A155" s="33"/>
      <c r="B155" s="199" t="s">
        <v>120</v>
      </c>
      <c r="C155" s="199">
        <f>IF(ISNUMBER(SEARCH("Solaris",C37)),D35,0)</f>
        <v>0</v>
      </c>
      <c r="D155" s="199"/>
      <c r="E155" s="199"/>
      <c r="F155" s="33"/>
      <c r="G155" s="33"/>
      <c r="H155" s="33"/>
      <c r="I155" s="33"/>
      <c r="J155" s="33"/>
      <c r="K155" s="32"/>
    </row>
    <row r="156" spans="1:11" x14ac:dyDescent="0.25">
      <c r="A156" s="33"/>
      <c r="B156" s="199" t="s">
        <v>121</v>
      </c>
      <c r="C156" s="199">
        <f>IF(ISNUMBER(SEARCH("Solaris",C37)),F35,0)</f>
        <v>0</v>
      </c>
      <c r="D156" s="199"/>
      <c r="E156" s="199"/>
      <c r="F156" s="33"/>
      <c r="G156" s="33"/>
      <c r="H156" s="33"/>
      <c r="I156" s="33"/>
      <c r="J156" s="33"/>
      <c r="K156" s="32"/>
    </row>
    <row r="157" spans="1:11" x14ac:dyDescent="0.25">
      <c r="A157" s="33"/>
      <c r="B157" s="199" t="s">
        <v>120</v>
      </c>
      <c r="C157" s="199">
        <f>IF(ISNUMBER(SEARCH("Solaris",C39)),D37,0)</f>
        <v>0</v>
      </c>
      <c r="D157" s="199"/>
      <c r="E157" s="199"/>
      <c r="F157" s="33"/>
      <c r="G157" s="33"/>
      <c r="H157" s="33"/>
      <c r="I157" s="33"/>
      <c r="J157" s="33"/>
      <c r="K157" s="32"/>
    </row>
    <row r="158" spans="1:11" x14ac:dyDescent="0.25">
      <c r="A158" s="33"/>
      <c r="B158" s="199" t="s">
        <v>121</v>
      </c>
      <c r="C158" s="199">
        <f>IF(ISNUMBER(SEARCH("Solaris",C39)),F37,0)</f>
        <v>0</v>
      </c>
      <c r="D158" s="199"/>
      <c r="E158" s="199"/>
      <c r="F158" s="33"/>
      <c r="G158" s="33"/>
      <c r="H158" s="33"/>
      <c r="I158" s="33"/>
      <c r="J158" s="33"/>
      <c r="K158" s="32"/>
    </row>
    <row r="159" spans="1:11" x14ac:dyDescent="0.25">
      <c r="A159" s="33"/>
      <c r="B159" s="33"/>
      <c r="C159" s="33"/>
      <c r="D159" s="33"/>
      <c r="E159" s="33"/>
      <c r="F159" s="33"/>
      <c r="G159" s="33"/>
      <c r="H159" s="33"/>
      <c r="I159" s="33"/>
      <c r="J159" s="33"/>
      <c r="K159" s="32"/>
    </row>
    <row r="160" spans="1:11" x14ac:dyDescent="0.25">
      <c r="A160" s="33"/>
      <c r="B160" s="33"/>
      <c r="C160" s="33"/>
      <c r="D160" s="33"/>
      <c r="E160" s="33"/>
      <c r="F160" s="33"/>
      <c r="G160" s="33"/>
      <c r="H160" s="33"/>
      <c r="I160" s="33"/>
      <c r="J160" s="33"/>
      <c r="K160" s="32"/>
    </row>
    <row r="161" spans="1:11" x14ac:dyDescent="0.25">
      <c r="A161" s="33"/>
      <c r="B161" s="33"/>
      <c r="C161" s="33"/>
      <c r="D161" s="33"/>
      <c r="E161" s="33"/>
      <c r="F161" s="33"/>
      <c r="G161" s="33"/>
      <c r="H161" s="33"/>
      <c r="I161" s="33"/>
      <c r="J161" s="33"/>
      <c r="K161" s="32"/>
    </row>
    <row r="162" spans="1:11" x14ac:dyDescent="0.25">
      <c r="A162" s="33"/>
      <c r="B162" s="33"/>
      <c r="C162" s="33"/>
      <c r="D162" s="33"/>
      <c r="E162" s="33"/>
      <c r="F162" s="33"/>
      <c r="G162" s="33"/>
      <c r="H162" s="33"/>
      <c r="I162" s="33"/>
      <c r="J162" s="33"/>
      <c r="K162" s="32"/>
    </row>
    <row r="163" spans="1:11" x14ac:dyDescent="0.25">
      <c r="A163" s="33"/>
      <c r="B163" s="33"/>
      <c r="C163" s="33"/>
      <c r="D163" s="33"/>
      <c r="E163" s="33"/>
      <c r="F163" s="33"/>
      <c r="G163" s="33"/>
      <c r="H163" s="33"/>
      <c r="I163" s="33"/>
      <c r="J163" s="33"/>
      <c r="K163" s="32"/>
    </row>
    <row r="164" spans="1:11" x14ac:dyDescent="0.25">
      <c r="A164" s="33"/>
      <c r="B164" s="33"/>
      <c r="C164" s="33"/>
      <c r="D164" s="33"/>
      <c r="E164" s="33"/>
      <c r="F164" s="33"/>
      <c r="G164" s="33"/>
      <c r="H164" s="33"/>
      <c r="I164" s="33"/>
      <c r="J164" s="33"/>
      <c r="K164" s="32"/>
    </row>
    <row r="165" spans="1:11" x14ac:dyDescent="0.25">
      <c r="A165" s="33"/>
      <c r="B165" s="33"/>
      <c r="C165" s="33"/>
      <c r="D165" s="33"/>
      <c r="E165" s="33"/>
      <c r="F165" s="33"/>
      <c r="G165" s="33"/>
      <c r="H165" s="33"/>
      <c r="I165" s="33"/>
      <c r="J165" s="33"/>
      <c r="K165" s="32"/>
    </row>
    <row r="166" spans="1:11" x14ac:dyDescent="0.25">
      <c r="A166" s="33"/>
      <c r="B166" s="33"/>
      <c r="C166" s="33"/>
      <c r="D166" s="33"/>
      <c r="E166" s="33"/>
      <c r="F166" s="33"/>
      <c r="G166" s="33"/>
      <c r="H166" s="33"/>
      <c r="I166" s="33"/>
      <c r="J166" s="33"/>
      <c r="K166" s="32"/>
    </row>
    <row r="167" spans="1:11" x14ac:dyDescent="0.25">
      <c r="A167" s="33"/>
      <c r="B167" s="33"/>
      <c r="C167" s="33"/>
      <c r="D167" s="33"/>
      <c r="E167" s="33"/>
      <c r="F167" s="33"/>
      <c r="G167" s="33"/>
      <c r="H167" s="33"/>
      <c r="I167" s="33"/>
      <c r="J167" s="33"/>
      <c r="K167" s="32"/>
    </row>
    <row r="168" spans="1:11" x14ac:dyDescent="0.25">
      <c r="A168" s="33"/>
      <c r="B168" s="33"/>
      <c r="C168" s="33"/>
      <c r="D168" s="33"/>
      <c r="E168" s="33"/>
      <c r="F168" s="33"/>
      <c r="G168" s="33"/>
      <c r="H168" s="33"/>
      <c r="I168" s="33"/>
      <c r="J168" s="33"/>
      <c r="K168" s="32"/>
    </row>
    <row r="169" spans="1:11" x14ac:dyDescent="0.25">
      <c r="A169" s="33"/>
      <c r="B169" s="33"/>
      <c r="C169" s="33"/>
      <c r="D169" s="33"/>
      <c r="E169" s="33"/>
      <c r="F169" s="33"/>
      <c r="G169" s="33"/>
      <c r="H169" s="33"/>
      <c r="I169" s="33"/>
      <c r="J169" s="33"/>
      <c r="K169" s="32"/>
    </row>
    <row r="170" spans="1:11" x14ac:dyDescent="0.25">
      <c r="A170" s="33"/>
      <c r="B170" s="33"/>
      <c r="C170" s="33"/>
      <c r="D170" s="33"/>
      <c r="E170" s="33"/>
      <c r="F170" s="33"/>
      <c r="G170" s="33"/>
      <c r="H170" s="33"/>
      <c r="I170" s="33"/>
      <c r="J170" s="33"/>
      <c r="K170" s="32"/>
    </row>
    <row r="171" spans="1:11" x14ac:dyDescent="0.25">
      <c r="A171" s="33"/>
      <c r="B171" s="33"/>
      <c r="C171" s="33"/>
      <c r="D171" s="33"/>
      <c r="E171" s="33"/>
      <c r="F171" s="33"/>
      <c r="G171" s="33"/>
      <c r="H171" s="33"/>
      <c r="I171" s="33"/>
      <c r="J171" s="33"/>
      <c r="K171" s="32"/>
    </row>
    <row r="172" spans="1:11" x14ac:dyDescent="0.25">
      <c r="A172" s="33"/>
      <c r="B172" s="33"/>
      <c r="C172" s="33"/>
      <c r="D172" s="33"/>
      <c r="E172" s="33"/>
      <c r="F172" s="33"/>
      <c r="G172" s="33"/>
      <c r="H172" s="33"/>
      <c r="I172" s="33"/>
      <c r="J172" s="33"/>
      <c r="K172" s="32"/>
    </row>
    <row r="173" spans="1:11" x14ac:dyDescent="0.25">
      <c r="A173" s="33"/>
      <c r="B173" s="33"/>
      <c r="C173" s="33"/>
      <c r="D173" s="33"/>
      <c r="E173" s="33"/>
      <c r="F173" s="33"/>
      <c r="G173" s="33"/>
      <c r="H173" s="33"/>
      <c r="I173" s="33"/>
      <c r="J173" s="33"/>
      <c r="K173" s="32"/>
    </row>
    <row r="174" spans="1:11" x14ac:dyDescent="0.25">
      <c r="A174" s="33"/>
      <c r="B174" s="33"/>
      <c r="C174" s="33"/>
      <c r="D174" s="33"/>
      <c r="E174" s="33"/>
      <c r="F174" s="33"/>
      <c r="G174" s="33"/>
      <c r="H174" s="33"/>
      <c r="I174" s="33"/>
      <c r="J174" s="33"/>
      <c r="K174" s="32"/>
    </row>
    <row r="175" spans="1:11" x14ac:dyDescent="0.25">
      <c r="A175" s="33"/>
      <c r="B175" s="33"/>
      <c r="C175" s="33"/>
      <c r="D175" s="33"/>
      <c r="E175" s="33"/>
      <c r="F175" s="33"/>
      <c r="G175" s="33"/>
      <c r="H175" s="33"/>
      <c r="I175" s="33"/>
      <c r="J175" s="33"/>
      <c r="K175" s="32"/>
    </row>
    <row r="176" spans="1:11" x14ac:dyDescent="0.25">
      <c r="A176" s="33"/>
      <c r="B176" s="33"/>
      <c r="C176" s="33"/>
      <c r="D176" s="33"/>
      <c r="E176" s="33"/>
      <c r="F176" s="33"/>
      <c r="G176" s="33"/>
      <c r="H176" s="33"/>
      <c r="I176" s="33"/>
      <c r="J176" s="33"/>
      <c r="K176" s="32"/>
    </row>
    <row r="177" spans="1:11" x14ac:dyDescent="0.25">
      <c r="A177" s="33"/>
      <c r="B177" s="33"/>
      <c r="C177" s="33"/>
      <c r="D177" s="33"/>
      <c r="E177" s="33"/>
      <c r="F177" s="33"/>
      <c r="G177" s="33"/>
      <c r="H177" s="33"/>
      <c r="I177" s="33"/>
      <c r="J177" s="33"/>
      <c r="K177" s="32"/>
    </row>
    <row r="178" spans="1:11" x14ac:dyDescent="0.25">
      <c r="A178" s="33"/>
      <c r="B178" s="33"/>
      <c r="C178" s="33"/>
      <c r="D178" s="33"/>
      <c r="E178" s="33"/>
      <c r="F178" s="33"/>
      <c r="G178" s="33"/>
      <c r="H178" s="33"/>
      <c r="I178" s="33"/>
      <c r="J178" s="33"/>
      <c r="K178" s="32"/>
    </row>
    <row r="179" spans="1:11" x14ac:dyDescent="0.25">
      <c r="A179" s="33"/>
      <c r="B179" s="33"/>
      <c r="C179" s="33"/>
      <c r="D179" s="33"/>
      <c r="E179" s="33"/>
      <c r="F179" s="33"/>
      <c r="G179" s="33"/>
      <c r="H179" s="33"/>
      <c r="I179" s="33"/>
      <c r="J179" s="33"/>
      <c r="K179" s="32"/>
    </row>
    <row r="180" spans="1:11" x14ac:dyDescent="0.25">
      <c r="A180" s="33"/>
      <c r="B180" s="33"/>
      <c r="C180" s="33"/>
      <c r="D180" s="33"/>
      <c r="E180" s="33"/>
      <c r="F180" s="33"/>
      <c r="G180" s="33"/>
      <c r="H180" s="33"/>
      <c r="I180" s="33"/>
      <c r="J180" s="33"/>
      <c r="K180" s="32"/>
    </row>
    <row r="181" spans="1:11" x14ac:dyDescent="0.25">
      <c r="A181" s="33"/>
      <c r="B181" s="33"/>
      <c r="C181" s="33"/>
      <c r="D181" s="33"/>
      <c r="E181" s="33"/>
      <c r="F181" s="33"/>
      <c r="G181" s="33"/>
      <c r="H181" s="33"/>
      <c r="I181" s="33"/>
      <c r="J181" s="33"/>
      <c r="K181" s="32"/>
    </row>
    <row r="182" spans="1:11" x14ac:dyDescent="0.25">
      <c r="A182" s="33"/>
      <c r="B182" s="33"/>
      <c r="C182" s="33"/>
      <c r="D182" s="33"/>
      <c r="E182" s="33"/>
      <c r="F182" s="33"/>
      <c r="G182" s="33"/>
      <c r="H182" s="33"/>
      <c r="I182" s="33"/>
      <c r="J182" s="33"/>
      <c r="K182" s="32"/>
    </row>
    <row r="183" spans="1:11" x14ac:dyDescent="0.25">
      <c r="A183" s="33"/>
      <c r="B183" s="33"/>
      <c r="C183" s="33"/>
      <c r="D183" s="33"/>
      <c r="E183" s="33"/>
      <c r="F183" s="33"/>
      <c r="G183" s="33"/>
      <c r="H183" s="33"/>
      <c r="I183" s="33"/>
      <c r="J183" s="33"/>
      <c r="K183" s="32"/>
    </row>
    <row r="184" spans="1:11" x14ac:dyDescent="0.25">
      <c r="A184" s="33"/>
      <c r="B184" s="33"/>
      <c r="C184" s="33"/>
      <c r="D184" s="33"/>
      <c r="E184" s="33"/>
      <c r="F184" s="33"/>
      <c r="G184" s="33"/>
      <c r="H184" s="33"/>
      <c r="I184" s="33"/>
      <c r="J184" s="33"/>
      <c r="K184" s="32"/>
    </row>
    <row r="185" spans="1:11" x14ac:dyDescent="0.25">
      <c r="A185" s="33"/>
      <c r="B185" s="33"/>
      <c r="C185" s="33"/>
      <c r="D185" s="33"/>
      <c r="E185" s="33"/>
      <c r="F185" s="33"/>
      <c r="G185" s="33"/>
      <c r="H185" s="33"/>
      <c r="I185" s="33"/>
      <c r="J185" s="33"/>
      <c r="K185" s="32"/>
    </row>
    <row r="186" spans="1:11" x14ac:dyDescent="0.25">
      <c r="A186" s="33"/>
      <c r="B186" s="33"/>
      <c r="C186" s="33"/>
      <c r="D186" s="33"/>
      <c r="E186" s="33"/>
      <c r="F186" s="33"/>
      <c r="G186" s="33"/>
      <c r="H186" s="33"/>
      <c r="I186" s="33"/>
      <c r="J186" s="33"/>
      <c r="K186" s="32"/>
    </row>
    <row r="187" spans="1:11" x14ac:dyDescent="0.25">
      <c r="A187" s="33"/>
      <c r="B187" s="33"/>
      <c r="C187" s="33"/>
      <c r="D187" s="33"/>
      <c r="E187" s="33"/>
      <c r="F187" s="33"/>
      <c r="G187" s="33"/>
      <c r="H187" s="33"/>
      <c r="I187" s="33"/>
      <c r="J187" s="33"/>
      <c r="K187" s="32"/>
    </row>
    <row r="188" spans="1:11" x14ac:dyDescent="0.25">
      <c r="A188" s="33"/>
      <c r="B188" s="33"/>
      <c r="C188" s="33"/>
      <c r="D188" s="33"/>
      <c r="E188" s="33"/>
      <c r="F188" s="33"/>
      <c r="G188" s="33"/>
      <c r="H188" s="33"/>
      <c r="I188" s="33"/>
      <c r="J188" s="33"/>
      <c r="K188" s="32"/>
    </row>
    <row r="189" spans="1:11" x14ac:dyDescent="0.25">
      <c r="A189" s="33"/>
      <c r="B189" s="33"/>
      <c r="C189" s="33"/>
      <c r="D189" s="33"/>
      <c r="E189" s="33"/>
      <c r="F189" s="33"/>
      <c r="G189" s="33"/>
      <c r="H189" s="33"/>
      <c r="I189" s="33"/>
      <c r="J189" s="33"/>
      <c r="K189" s="32"/>
    </row>
    <row r="190" spans="1:11" x14ac:dyDescent="0.25">
      <c r="A190" s="33"/>
      <c r="B190" s="33"/>
      <c r="C190" s="33"/>
      <c r="D190" s="33"/>
      <c r="E190" s="33"/>
      <c r="F190" s="33"/>
      <c r="G190" s="33"/>
      <c r="H190" s="33"/>
      <c r="I190" s="33"/>
      <c r="J190" s="33"/>
      <c r="K190" s="32"/>
    </row>
    <row r="191" spans="1:11" x14ac:dyDescent="0.25">
      <c r="A191" s="33"/>
      <c r="B191" s="33"/>
      <c r="C191" s="33"/>
      <c r="D191" s="33"/>
      <c r="E191" s="33"/>
      <c r="F191" s="33"/>
      <c r="G191" s="33"/>
      <c r="H191" s="33"/>
      <c r="I191" s="33"/>
      <c r="J191" s="33"/>
      <c r="K191" s="32"/>
    </row>
    <row r="192" spans="1:11" x14ac:dyDescent="0.25">
      <c r="A192" s="33"/>
      <c r="B192" s="33"/>
      <c r="C192" s="33"/>
      <c r="D192" s="33"/>
      <c r="E192" s="33"/>
      <c r="F192" s="33"/>
      <c r="G192" s="33"/>
      <c r="H192" s="33"/>
      <c r="I192" s="33"/>
      <c r="J192" s="33"/>
      <c r="K192" s="32"/>
    </row>
    <row r="193" spans="1:11" x14ac:dyDescent="0.25">
      <c r="A193" s="33"/>
      <c r="B193" s="33"/>
      <c r="C193" s="33"/>
      <c r="D193" s="33"/>
      <c r="E193" s="33"/>
      <c r="F193" s="33"/>
      <c r="G193" s="33"/>
      <c r="H193" s="33"/>
      <c r="I193" s="33"/>
      <c r="J193" s="33"/>
      <c r="K193" s="32"/>
    </row>
    <row r="194" spans="1:11" x14ac:dyDescent="0.25">
      <c r="A194" s="33"/>
      <c r="B194" s="33"/>
      <c r="C194" s="33"/>
      <c r="D194" s="33"/>
      <c r="E194" s="33"/>
      <c r="F194" s="33"/>
      <c r="G194" s="33"/>
      <c r="H194" s="33"/>
      <c r="I194" s="33"/>
      <c r="J194" s="33"/>
      <c r="K194" s="32"/>
    </row>
    <row r="195" spans="1:11" x14ac:dyDescent="0.25">
      <c r="A195" s="33"/>
      <c r="B195" s="33"/>
      <c r="C195" s="33"/>
      <c r="D195" s="33"/>
      <c r="E195" s="33"/>
      <c r="F195" s="33"/>
      <c r="G195" s="33"/>
      <c r="H195" s="33"/>
      <c r="I195" s="33"/>
      <c r="J195" s="33"/>
      <c r="K195" s="32"/>
    </row>
    <row r="196" spans="1:11" x14ac:dyDescent="0.25">
      <c r="A196" s="33"/>
      <c r="B196" s="33"/>
      <c r="C196" s="33"/>
      <c r="D196" s="33"/>
      <c r="E196" s="33"/>
      <c r="F196" s="33"/>
      <c r="G196" s="33"/>
      <c r="H196" s="33"/>
      <c r="I196" s="33"/>
      <c r="J196" s="33"/>
      <c r="K196" s="32"/>
    </row>
    <row r="197" spans="1:11" x14ac:dyDescent="0.25">
      <c r="A197" s="33"/>
      <c r="B197" s="33"/>
      <c r="C197" s="33"/>
      <c r="D197" s="33"/>
      <c r="E197" s="33"/>
      <c r="F197" s="33"/>
      <c r="G197" s="33"/>
      <c r="H197" s="33"/>
      <c r="I197" s="33"/>
      <c r="J197" s="33"/>
      <c r="K197" s="32"/>
    </row>
    <row r="198" spans="1:11" x14ac:dyDescent="0.25">
      <c r="A198" s="33"/>
      <c r="B198" s="33"/>
      <c r="C198" s="33"/>
      <c r="D198" s="33"/>
      <c r="E198" s="33"/>
      <c r="F198" s="33"/>
      <c r="G198" s="33"/>
      <c r="H198" s="33"/>
      <c r="I198" s="33"/>
      <c r="J198" s="33"/>
      <c r="K198" s="32"/>
    </row>
    <row r="199" spans="1:11" x14ac:dyDescent="0.25">
      <c r="A199" s="33"/>
      <c r="B199" s="33"/>
      <c r="C199" s="33"/>
      <c r="D199" s="33"/>
      <c r="E199" s="33"/>
      <c r="F199" s="33"/>
      <c r="G199" s="33"/>
      <c r="H199" s="33"/>
      <c r="I199" s="33"/>
      <c r="J199" s="33"/>
      <c r="K199" s="32"/>
    </row>
    <row r="200" spans="1:11" x14ac:dyDescent="0.25">
      <c r="A200" s="33"/>
      <c r="B200" s="33"/>
      <c r="C200" s="33"/>
      <c r="D200" s="33"/>
      <c r="E200" s="33"/>
      <c r="F200" s="33"/>
      <c r="G200" s="33"/>
      <c r="H200" s="33"/>
      <c r="I200" s="33"/>
      <c r="J200" s="33"/>
      <c r="K200" s="32"/>
    </row>
    <row r="201" spans="1:11" x14ac:dyDescent="0.25">
      <c r="A201" s="33"/>
      <c r="B201" s="33"/>
      <c r="C201" s="33"/>
      <c r="D201" s="33"/>
      <c r="E201" s="33"/>
      <c r="F201" s="33"/>
      <c r="G201" s="33"/>
      <c r="H201" s="33"/>
      <c r="I201" s="33"/>
      <c r="J201" s="33"/>
      <c r="K201" s="32"/>
    </row>
    <row r="202" spans="1:11" x14ac:dyDescent="0.25">
      <c r="A202" s="33"/>
      <c r="B202" s="33"/>
      <c r="C202" s="33"/>
      <c r="D202" s="33"/>
      <c r="E202" s="33"/>
      <c r="F202" s="33"/>
      <c r="G202" s="33"/>
      <c r="H202" s="33"/>
      <c r="I202" s="33"/>
      <c r="J202" s="33"/>
      <c r="K202" s="32"/>
    </row>
    <row r="203" spans="1:11" x14ac:dyDescent="0.25">
      <c r="A203" s="33"/>
      <c r="B203" s="33"/>
      <c r="C203" s="33"/>
      <c r="D203" s="33"/>
      <c r="E203" s="33"/>
      <c r="F203" s="33"/>
      <c r="G203" s="33"/>
      <c r="H203" s="33"/>
      <c r="I203" s="33"/>
      <c r="J203" s="33"/>
      <c r="K203" s="32"/>
    </row>
    <row r="204" spans="1:11" x14ac:dyDescent="0.25">
      <c r="A204" s="33"/>
      <c r="B204" s="33"/>
      <c r="C204" s="33"/>
      <c r="D204" s="33"/>
      <c r="E204" s="33"/>
      <c r="F204" s="33"/>
      <c r="G204" s="33"/>
      <c r="H204" s="33"/>
      <c r="I204" s="33"/>
      <c r="J204" s="33"/>
      <c r="K204" s="32"/>
    </row>
    <row r="205" spans="1:11" x14ac:dyDescent="0.25">
      <c r="A205" s="33"/>
      <c r="B205" s="33"/>
      <c r="C205" s="33"/>
      <c r="D205" s="33"/>
      <c r="E205" s="33"/>
      <c r="F205" s="33"/>
      <c r="G205" s="33"/>
      <c r="H205" s="33"/>
      <c r="I205" s="33"/>
      <c r="J205" s="33"/>
      <c r="K205" s="32"/>
    </row>
    <row r="206" spans="1:11" x14ac:dyDescent="0.25">
      <c r="A206" s="33"/>
      <c r="B206" s="33"/>
      <c r="C206" s="33"/>
      <c r="D206" s="33"/>
      <c r="E206" s="33"/>
      <c r="F206" s="33"/>
      <c r="G206" s="33"/>
      <c r="H206" s="33"/>
      <c r="I206" s="33"/>
      <c r="J206" s="33"/>
      <c r="K206" s="32"/>
    </row>
    <row r="207" spans="1:11" x14ac:dyDescent="0.25">
      <c r="A207" s="33"/>
      <c r="B207" s="33"/>
      <c r="C207" s="33"/>
      <c r="D207" s="33"/>
      <c r="E207" s="33"/>
      <c r="F207" s="33"/>
      <c r="G207" s="33"/>
      <c r="H207" s="33"/>
      <c r="I207" s="33"/>
      <c r="J207" s="33"/>
      <c r="K207" s="32"/>
    </row>
    <row r="208" spans="1:11" x14ac:dyDescent="0.25">
      <c r="A208" s="33"/>
      <c r="B208" s="33"/>
      <c r="C208" s="33"/>
      <c r="D208" s="33"/>
      <c r="E208" s="33"/>
      <c r="F208" s="33"/>
      <c r="G208" s="33"/>
      <c r="H208" s="33"/>
      <c r="I208" s="33"/>
      <c r="J208" s="33"/>
      <c r="K208" s="32"/>
    </row>
    <row r="209" spans="1:11" x14ac:dyDescent="0.25">
      <c r="A209" s="33"/>
      <c r="B209" s="33"/>
      <c r="C209" s="33"/>
      <c r="D209" s="33"/>
      <c r="E209" s="33"/>
      <c r="F209" s="33"/>
      <c r="G209" s="33"/>
      <c r="H209" s="33"/>
      <c r="I209" s="33"/>
      <c r="J209" s="33"/>
      <c r="K209" s="32"/>
    </row>
    <row r="210" spans="1:11" x14ac:dyDescent="0.25">
      <c r="A210" s="33"/>
      <c r="B210" s="33"/>
      <c r="C210" s="33"/>
      <c r="D210" s="33"/>
      <c r="E210" s="33"/>
      <c r="F210" s="33"/>
      <c r="G210" s="33"/>
      <c r="H210" s="33"/>
      <c r="I210" s="33"/>
      <c r="J210" s="33"/>
      <c r="K210" s="32"/>
    </row>
    <row r="211" spans="1:11" x14ac:dyDescent="0.25">
      <c r="A211" s="33"/>
      <c r="B211" s="33"/>
      <c r="C211" s="33"/>
      <c r="D211" s="33"/>
      <c r="E211" s="33"/>
      <c r="F211" s="33"/>
      <c r="G211" s="33"/>
      <c r="H211" s="33"/>
      <c r="I211" s="33"/>
      <c r="J211" s="33"/>
      <c r="K211" s="32"/>
    </row>
    <row r="212" spans="1:11" x14ac:dyDescent="0.25">
      <c r="A212" s="33"/>
      <c r="B212" s="33"/>
      <c r="C212" s="33"/>
      <c r="D212" s="33"/>
      <c r="E212" s="33"/>
      <c r="F212" s="33"/>
      <c r="G212" s="33"/>
      <c r="H212" s="33"/>
      <c r="I212" s="33"/>
      <c r="J212" s="33"/>
      <c r="K212" s="32"/>
    </row>
    <row r="213" spans="1:11" x14ac:dyDescent="0.25">
      <c r="A213" s="33"/>
      <c r="B213" s="33"/>
      <c r="C213" s="33"/>
      <c r="D213" s="33"/>
      <c r="E213" s="33"/>
      <c r="F213" s="33"/>
      <c r="G213" s="33"/>
      <c r="H213" s="33"/>
      <c r="I213" s="33"/>
      <c r="J213" s="33"/>
      <c r="K213" s="32"/>
    </row>
    <row r="214" spans="1:11" x14ac:dyDescent="0.25">
      <c r="A214" s="33"/>
      <c r="B214" s="33"/>
      <c r="C214" s="33"/>
      <c r="D214" s="33"/>
      <c r="E214" s="33"/>
      <c r="F214" s="33"/>
      <c r="G214" s="33"/>
      <c r="H214" s="33"/>
      <c r="I214" s="33"/>
      <c r="J214" s="33"/>
      <c r="K214" s="32"/>
    </row>
    <row r="215" spans="1:11" x14ac:dyDescent="0.25">
      <c r="A215" s="33"/>
      <c r="B215" s="33"/>
      <c r="C215" s="33"/>
      <c r="D215" s="33"/>
      <c r="E215" s="33"/>
      <c r="F215" s="33"/>
      <c r="G215" s="33"/>
      <c r="H215" s="33"/>
      <c r="I215" s="33"/>
      <c r="J215" s="33"/>
      <c r="K215" s="32"/>
    </row>
    <row r="216" spans="1:11" x14ac:dyDescent="0.25">
      <c r="A216" s="33"/>
      <c r="B216" s="33"/>
      <c r="C216" s="33"/>
      <c r="D216" s="33"/>
      <c r="E216" s="33"/>
      <c r="F216" s="33"/>
      <c r="G216" s="33"/>
      <c r="H216" s="33"/>
      <c r="I216" s="33"/>
      <c r="J216" s="33"/>
      <c r="K216" s="32"/>
    </row>
    <row r="217" spans="1:11" x14ac:dyDescent="0.25">
      <c r="A217" s="33"/>
      <c r="B217" s="33"/>
      <c r="C217" s="33"/>
      <c r="D217" s="33"/>
      <c r="E217" s="33"/>
      <c r="F217" s="33"/>
      <c r="G217" s="33"/>
      <c r="H217" s="33"/>
      <c r="I217" s="33"/>
      <c r="J217" s="33"/>
      <c r="K217" s="32"/>
    </row>
    <row r="218" spans="1:11" x14ac:dyDescent="0.25">
      <c r="A218" s="33"/>
      <c r="B218" s="33"/>
      <c r="C218" s="33"/>
      <c r="D218" s="33"/>
      <c r="E218" s="33"/>
      <c r="F218" s="33"/>
      <c r="G218" s="33"/>
      <c r="H218" s="33"/>
      <c r="I218" s="33"/>
      <c r="J218" s="33"/>
      <c r="K218" s="32"/>
    </row>
    <row r="219" spans="1:11" x14ac:dyDescent="0.25">
      <c r="A219" s="33"/>
      <c r="B219" s="33"/>
      <c r="C219" s="33"/>
      <c r="D219" s="33"/>
      <c r="E219" s="33"/>
      <c r="F219" s="33"/>
      <c r="G219" s="33"/>
      <c r="H219" s="33"/>
      <c r="I219" s="33"/>
      <c r="J219" s="33"/>
      <c r="K219" s="32"/>
    </row>
    <row r="220" spans="1:11" x14ac:dyDescent="0.25">
      <c r="A220" s="33"/>
      <c r="B220" s="33"/>
      <c r="C220" s="33"/>
      <c r="D220" s="33"/>
      <c r="E220" s="33"/>
      <c r="F220" s="33"/>
      <c r="G220" s="33"/>
      <c r="H220" s="33"/>
      <c r="I220" s="33"/>
      <c r="J220" s="33"/>
      <c r="K220" s="32"/>
    </row>
    <row r="221" spans="1:11" x14ac:dyDescent="0.25">
      <c r="A221" s="33"/>
      <c r="B221" s="33"/>
      <c r="C221" s="33"/>
      <c r="D221" s="33"/>
      <c r="E221" s="33"/>
      <c r="F221" s="33"/>
      <c r="G221" s="33"/>
      <c r="H221" s="33"/>
      <c r="I221" s="33"/>
      <c r="J221" s="33"/>
      <c r="K221" s="32"/>
    </row>
    <row r="222" spans="1:11" x14ac:dyDescent="0.25">
      <c r="A222" s="33"/>
      <c r="B222" s="33"/>
      <c r="C222" s="33"/>
      <c r="D222" s="33"/>
      <c r="E222" s="33"/>
      <c r="F222" s="33"/>
      <c r="G222" s="33"/>
      <c r="H222" s="33"/>
      <c r="I222" s="33"/>
      <c r="J222" s="33"/>
      <c r="K222" s="32"/>
    </row>
    <row r="223" spans="1:11" x14ac:dyDescent="0.25">
      <c r="A223" s="33"/>
      <c r="B223" s="33"/>
      <c r="C223" s="33"/>
      <c r="D223" s="33"/>
      <c r="E223" s="33"/>
      <c r="F223" s="33"/>
      <c r="G223" s="33"/>
      <c r="H223" s="33"/>
      <c r="I223" s="33"/>
      <c r="J223" s="33"/>
      <c r="K223" s="32"/>
    </row>
    <row r="224" spans="1:11" x14ac:dyDescent="0.25">
      <c r="A224" s="33"/>
      <c r="B224" s="33"/>
      <c r="C224" s="33"/>
      <c r="D224" s="33"/>
      <c r="E224" s="33"/>
      <c r="F224" s="33"/>
      <c r="G224" s="33"/>
      <c r="H224" s="33"/>
      <c r="I224" s="33"/>
      <c r="J224" s="33"/>
      <c r="K224" s="32"/>
    </row>
    <row r="225" spans="1:11" x14ac:dyDescent="0.25">
      <c r="A225" s="33"/>
      <c r="B225" s="33"/>
      <c r="C225" s="33"/>
      <c r="D225" s="33"/>
      <c r="E225" s="33"/>
      <c r="F225" s="33"/>
      <c r="G225" s="33"/>
      <c r="H225" s="33"/>
      <c r="I225" s="33"/>
      <c r="J225" s="33"/>
      <c r="K225" s="32"/>
    </row>
    <row r="226" spans="1:11" x14ac:dyDescent="0.25">
      <c r="A226" s="33"/>
      <c r="B226" s="33"/>
      <c r="C226" s="33"/>
      <c r="D226" s="33"/>
      <c r="E226" s="33"/>
      <c r="F226" s="33"/>
      <c r="G226" s="33"/>
      <c r="H226" s="33"/>
      <c r="I226" s="33"/>
      <c r="J226" s="33"/>
      <c r="K226" s="32"/>
    </row>
    <row r="227" spans="1:11" x14ac:dyDescent="0.25">
      <c r="A227" s="33"/>
      <c r="B227" s="33"/>
      <c r="C227" s="33"/>
      <c r="D227" s="33"/>
      <c r="E227" s="33"/>
      <c r="F227" s="33"/>
      <c r="G227" s="33"/>
      <c r="H227" s="33"/>
      <c r="I227" s="33"/>
      <c r="J227" s="33"/>
      <c r="K227" s="32"/>
    </row>
    <row r="228" spans="1:11" x14ac:dyDescent="0.25">
      <c r="A228" s="33"/>
      <c r="B228" s="33"/>
      <c r="C228" s="33"/>
      <c r="D228" s="33"/>
      <c r="E228" s="33"/>
      <c r="F228" s="33"/>
      <c r="G228" s="33"/>
      <c r="H228" s="33"/>
      <c r="I228" s="33"/>
      <c r="J228" s="33"/>
      <c r="K228" s="32"/>
    </row>
    <row r="229" spans="1:11" x14ac:dyDescent="0.25">
      <c r="A229" s="33"/>
      <c r="B229" s="33"/>
      <c r="C229" s="33"/>
      <c r="D229" s="33"/>
      <c r="E229" s="33"/>
      <c r="F229" s="33"/>
      <c r="G229" s="33"/>
      <c r="H229" s="33"/>
      <c r="I229" s="33"/>
      <c r="J229" s="33"/>
      <c r="K229" s="32"/>
    </row>
    <row r="230" spans="1:11" x14ac:dyDescent="0.25">
      <c r="A230" s="33"/>
      <c r="B230" s="33"/>
      <c r="C230" s="33"/>
      <c r="D230" s="33"/>
      <c r="E230" s="33"/>
      <c r="F230" s="33"/>
      <c r="G230" s="33"/>
      <c r="H230" s="33"/>
      <c r="I230" s="33"/>
      <c r="J230" s="33"/>
      <c r="K230" s="32"/>
    </row>
    <row r="231" spans="1:11" x14ac:dyDescent="0.25">
      <c r="A231" s="33"/>
      <c r="B231" s="33"/>
      <c r="C231" s="33"/>
      <c r="D231" s="33"/>
      <c r="E231" s="33"/>
      <c r="F231" s="33"/>
      <c r="G231" s="33"/>
      <c r="H231" s="33"/>
      <c r="I231" s="33"/>
      <c r="J231" s="33"/>
      <c r="K231" s="32"/>
    </row>
    <row r="232" spans="1:11" x14ac:dyDescent="0.25">
      <c r="A232" s="33"/>
      <c r="B232" s="33"/>
      <c r="C232" s="33"/>
      <c r="D232" s="33"/>
      <c r="E232" s="33"/>
      <c r="F232" s="33"/>
      <c r="G232" s="33"/>
      <c r="H232" s="33"/>
      <c r="I232" s="33"/>
      <c r="J232" s="33"/>
      <c r="K232" s="32"/>
    </row>
    <row r="233" spans="1:11" x14ac:dyDescent="0.25">
      <c r="A233" s="33"/>
      <c r="B233" s="33"/>
      <c r="C233" s="33"/>
      <c r="D233" s="33"/>
      <c r="E233" s="33"/>
      <c r="F233" s="33"/>
      <c r="G233" s="33"/>
      <c r="H233" s="33"/>
      <c r="I233" s="33"/>
      <c r="J233" s="33"/>
      <c r="K233" s="32"/>
    </row>
    <row r="234" spans="1:11" x14ac:dyDescent="0.25">
      <c r="A234" s="33"/>
      <c r="B234" s="33"/>
      <c r="C234" s="33"/>
      <c r="D234" s="33"/>
      <c r="E234" s="33"/>
      <c r="F234" s="33"/>
      <c r="G234" s="33"/>
      <c r="H234" s="33"/>
      <c r="I234" s="33"/>
      <c r="J234" s="33"/>
      <c r="K234" s="32"/>
    </row>
    <row r="235" spans="1:11" x14ac:dyDescent="0.25">
      <c r="A235" s="33"/>
      <c r="B235" s="33"/>
      <c r="C235" s="33"/>
      <c r="D235" s="33"/>
      <c r="E235" s="33"/>
      <c r="F235" s="33"/>
      <c r="G235" s="33"/>
      <c r="H235" s="33"/>
      <c r="I235" s="33"/>
      <c r="J235" s="33"/>
      <c r="K235" s="32"/>
    </row>
    <row r="236" spans="1:11" x14ac:dyDescent="0.25">
      <c r="A236" s="33"/>
      <c r="B236" s="33"/>
      <c r="C236" s="33"/>
      <c r="D236" s="33"/>
      <c r="E236" s="33"/>
      <c r="F236" s="33"/>
      <c r="G236" s="33"/>
      <c r="H236" s="33"/>
      <c r="I236" s="33"/>
      <c r="J236" s="33"/>
      <c r="K236" s="32"/>
    </row>
    <row r="237" spans="1:11" x14ac:dyDescent="0.25">
      <c r="A237" s="33"/>
      <c r="B237" s="33"/>
      <c r="C237" s="33"/>
      <c r="D237" s="33"/>
      <c r="E237" s="33"/>
      <c r="F237" s="33"/>
      <c r="G237" s="33"/>
      <c r="H237" s="33"/>
      <c r="I237" s="33"/>
      <c r="J237" s="33"/>
      <c r="K237" s="32"/>
    </row>
    <row r="238" spans="1:11" x14ac:dyDescent="0.25">
      <c r="A238" s="33"/>
      <c r="B238" s="33"/>
      <c r="C238" s="33"/>
      <c r="D238" s="33"/>
      <c r="E238" s="33"/>
      <c r="F238" s="33"/>
      <c r="G238" s="33"/>
      <c r="H238" s="33"/>
      <c r="I238" s="33"/>
      <c r="J238" s="33"/>
      <c r="K238" s="32"/>
    </row>
    <row r="239" spans="1:11" x14ac:dyDescent="0.25">
      <c r="A239" s="33"/>
      <c r="B239" s="33"/>
      <c r="C239" s="33"/>
      <c r="D239" s="33"/>
      <c r="E239" s="33"/>
      <c r="F239" s="33"/>
      <c r="G239" s="33"/>
      <c r="H239" s="33"/>
      <c r="I239" s="33"/>
      <c r="J239" s="33"/>
      <c r="K239" s="32"/>
    </row>
    <row r="240" spans="1:11" x14ac:dyDescent="0.25">
      <c r="A240" s="33"/>
      <c r="B240" s="33"/>
      <c r="C240" s="33"/>
      <c r="D240" s="33"/>
      <c r="E240" s="33"/>
      <c r="F240" s="33"/>
      <c r="G240" s="33"/>
      <c r="H240" s="33"/>
      <c r="I240" s="33"/>
      <c r="J240" s="33"/>
      <c r="K240" s="32"/>
    </row>
    <row r="241" spans="1:11" x14ac:dyDescent="0.25">
      <c r="A241" s="33"/>
      <c r="B241" s="33"/>
      <c r="C241" s="33"/>
      <c r="D241" s="33"/>
      <c r="E241" s="33"/>
      <c r="F241" s="33"/>
      <c r="G241" s="33"/>
      <c r="H241" s="33"/>
      <c r="I241" s="33"/>
      <c r="J241" s="33"/>
      <c r="K241" s="32"/>
    </row>
    <row r="242" spans="1:11" x14ac:dyDescent="0.25">
      <c r="A242" s="33"/>
      <c r="B242" s="33"/>
      <c r="C242" s="33"/>
      <c r="D242" s="33"/>
      <c r="E242" s="33"/>
      <c r="F242" s="33"/>
      <c r="G242" s="33"/>
      <c r="H242" s="33"/>
      <c r="I242" s="33"/>
      <c r="J242" s="33"/>
      <c r="K242" s="32"/>
    </row>
    <row r="243" spans="1:11" x14ac:dyDescent="0.25">
      <c r="A243" s="33"/>
      <c r="B243" s="33"/>
      <c r="C243" s="33"/>
      <c r="D243" s="33"/>
      <c r="E243" s="33"/>
      <c r="F243" s="33"/>
      <c r="G243" s="33"/>
      <c r="H243" s="33"/>
      <c r="I243" s="33"/>
      <c r="J243" s="33"/>
      <c r="K243" s="32"/>
    </row>
    <row r="244" spans="1:11" x14ac:dyDescent="0.25">
      <c r="A244" s="33"/>
      <c r="B244" s="33"/>
      <c r="C244" s="33"/>
      <c r="D244" s="33"/>
      <c r="E244" s="33"/>
      <c r="F244" s="33"/>
      <c r="G244" s="33"/>
      <c r="H244" s="33"/>
      <c r="I244" s="33"/>
      <c r="J244" s="33"/>
      <c r="K244" s="32"/>
    </row>
    <row r="245" spans="1:11" x14ac:dyDescent="0.25">
      <c r="A245" s="33"/>
      <c r="B245" s="33"/>
      <c r="C245" s="33"/>
      <c r="D245" s="33"/>
      <c r="E245" s="33"/>
      <c r="F245" s="33"/>
      <c r="G245" s="33"/>
      <c r="H245" s="33"/>
      <c r="I245" s="33"/>
      <c r="J245" s="33"/>
      <c r="K245" s="32"/>
    </row>
    <row r="246" spans="1:11" x14ac:dyDescent="0.25">
      <c r="A246" s="33"/>
      <c r="B246" s="33"/>
      <c r="C246" s="33"/>
      <c r="D246" s="33"/>
      <c r="E246" s="33"/>
      <c r="F246" s="33"/>
      <c r="G246" s="33"/>
      <c r="H246" s="33"/>
      <c r="I246" s="33"/>
      <c r="J246" s="33"/>
      <c r="K246" s="32"/>
    </row>
    <row r="247" spans="1:11" x14ac:dyDescent="0.25">
      <c r="A247" s="33"/>
      <c r="B247" s="33"/>
      <c r="C247" s="33"/>
      <c r="D247" s="33"/>
      <c r="E247" s="33"/>
      <c r="F247" s="33"/>
      <c r="G247" s="33"/>
      <c r="H247" s="33"/>
      <c r="I247" s="33"/>
      <c r="J247" s="33"/>
      <c r="K247" s="32"/>
    </row>
    <row r="248" spans="1:11" x14ac:dyDescent="0.25">
      <c r="A248" s="33"/>
      <c r="B248" s="33"/>
      <c r="C248" s="33"/>
      <c r="D248" s="33"/>
      <c r="E248" s="33"/>
      <c r="F248" s="33"/>
      <c r="G248" s="33"/>
      <c r="H248" s="33"/>
      <c r="I248" s="33"/>
      <c r="J248" s="33"/>
      <c r="K248" s="32"/>
    </row>
    <row r="249" spans="1:11" x14ac:dyDescent="0.25">
      <c r="A249" s="33"/>
      <c r="B249" s="33"/>
      <c r="C249" s="33"/>
      <c r="D249" s="33"/>
      <c r="E249" s="33"/>
      <c r="F249" s="33"/>
      <c r="G249" s="33"/>
      <c r="H249" s="33"/>
      <c r="I249" s="33"/>
      <c r="J249" s="33"/>
      <c r="K249" s="32"/>
    </row>
    <row r="250" spans="1:11" x14ac:dyDescent="0.25">
      <c r="A250" s="33"/>
      <c r="B250" s="33"/>
      <c r="C250" s="33"/>
      <c r="D250" s="33"/>
      <c r="E250" s="33"/>
      <c r="F250" s="33"/>
      <c r="G250" s="33"/>
      <c r="H250" s="33"/>
      <c r="I250" s="33"/>
      <c r="J250" s="33"/>
      <c r="K250" s="32"/>
    </row>
    <row r="251" spans="1:11" x14ac:dyDescent="0.25">
      <c r="A251" s="33"/>
      <c r="B251" s="33"/>
      <c r="C251" s="33"/>
      <c r="D251" s="33"/>
      <c r="E251" s="33"/>
      <c r="F251" s="33"/>
      <c r="G251" s="33"/>
      <c r="H251" s="33"/>
      <c r="I251" s="33"/>
      <c r="J251" s="33"/>
      <c r="K251" s="32"/>
    </row>
    <row r="252" spans="1:11" x14ac:dyDescent="0.25">
      <c r="A252" s="33"/>
      <c r="B252" s="33"/>
      <c r="C252" s="33"/>
      <c r="D252" s="33"/>
      <c r="E252" s="33"/>
      <c r="F252" s="33"/>
      <c r="G252" s="33"/>
      <c r="H252" s="33"/>
      <c r="I252" s="33"/>
      <c r="J252" s="33"/>
      <c r="K252" s="32"/>
    </row>
    <row r="253" spans="1:11" x14ac:dyDescent="0.25">
      <c r="A253" s="33"/>
      <c r="B253" s="33"/>
      <c r="C253" s="33"/>
      <c r="D253" s="33"/>
      <c r="E253" s="33"/>
      <c r="F253" s="33"/>
      <c r="G253" s="33"/>
      <c r="H253" s="33"/>
      <c r="I253" s="33"/>
      <c r="J253" s="33"/>
      <c r="K253" s="32"/>
    </row>
    <row r="254" spans="1:11" x14ac:dyDescent="0.25">
      <c r="A254" s="33"/>
      <c r="B254" s="33"/>
      <c r="C254" s="33"/>
      <c r="D254" s="33"/>
      <c r="E254" s="33"/>
      <c r="F254" s="33"/>
      <c r="G254" s="33"/>
      <c r="H254" s="33"/>
      <c r="I254" s="33"/>
      <c r="J254" s="33"/>
      <c r="K254" s="32"/>
    </row>
    <row r="255" spans="1:11" x14ac:dyDescent="0.25">
      <c r="A255" s="33"/>
      <c r="B255" s="33"/>
      <c r="C255" s="33"/>
      <c r="D255" s="33"/>
      <c r="E255" s="33"/>
      <c r="F255" s="33"/>
      <c r="G255" s="33"/>
      <c r="H255" s="33"/>
      <c r="I255" s="33"/>
      <c r="J255" s="33"/>
      <c r="K255" s="32"/>
    </row>
    <row r="256" spans="1:11" x14ac:dyDescent="0.25">
      <c r="A256" s="33"/>
      <c r="B256" s="33"/>
      <c r="C256" s="33"/>
      <c r="D256" s="33"/>
      <c r="E256" s="33"/>
      <c r="F256" s="33"/>
      <c r="G256" s="33"/>
      <c r="H256" s="33"/>
      <c r="I256" s="33"/>
      <c r="J256" s="33"/>
      <c r="K256" s="32"/>
    </row>
    <row r="257" spans="1:11" x14ac:dyDescent="0.25">
      <c r="A257" s="33"/>
      <c r="B257" s="33"/>
      <c r="C257" s="33"/>
      <c r="D257" s="33"/>
      <c r="E257" s="33"/>
      <c r="F257" s="33"/>
      <c r="G257" s="33"/>
      <c r="H257" s="33"/>
      <c r="I257" s="33"/>
      <c r="J257" s="33"/>
      <c r="K257" s="32"/>
    </row>
    <row r="258" spans="1:11" x14ac:dyDescent="0.25">
      <c r="A258" s="33"/>
      <c r="B258" s="33"/>
      <c r="C258" s="33"/>
      <c r="D258" s="33"/>
      <c r="E258" s="33"/>
      <c r="F258" s="33"/>
      <c r="G258" s="33"/>
      <c r="H258" s="33"/>
      <c r="I258" s="33"/>
      <c r="J258" s="33"/>
      <c r="K258" s="32"/>
    </row>
    <row r="259" spans="1:11" x14ac:dyDescent="0.25">
      <c r="A259" s="33"/>
      <c r="B259" s="33"/>
      <c r="C259" s="33"/>
      <c r="D259" s="33"/>
      <c r="E259" s="33"/>
      <c r="F259" s="33"/>
      <c r="G259" s="33"/>
      <c r="H259" s="33"/>
      <c r="I259" s="33"/>
      <c r="J259" s="33"/>
      <c r="K259" s="32"/>
    </row>
    <row r="260" spans="1:11" x14ac:dyDescent="0.25">
      <c r="A260" s="33"/>
      <c r="B260" s="33"/>
      <c r="C260" s="33"/>
      <c r="D260" s="33"/>
      <c r="E260" s="33"/>
      <c r="F260" s="33"/>
      <c r="G260" s="33"/>
      <c r="H260" s="33"/>
      <c r="I260" s="33"/>
      <c r="J260" s="33"/>
      <c r="K260" s="32"/>
    </row>
    <row r="261" spans="1:11" x14ac:dyDescent="0.25">
      <c r="A261" s="33"/>
      <c r="B261" s="33"/>
      <c r="C261" s="33"/>
      <c r="D261" s="33"/>
      <c r="E261" s="33"/>
      <c r="F261" s="33"/>
      <c r="G261" s="33"/>
      <c r="H261" s="33"/>
      <c r="I261" s="33"/>
      <c r="J261" s="33"/>
      <c r="K261" s="32"/>
    </row>
    <row r="262" spans="1:11" x14ac:dyDescent="0.25">
      <c r="A262" s="33"/>
      <c r="B262" s="33"/>
      <c r="C262" s="33"/>
      <c r="D262" s="33"/>
      <c r="E262" s="33"/>
      <c r="F262" s="33"/>
      <c r="G262" s="33"/>
      <c r="H262" s="33"/>
      <c r="I262" s="33"/>
      <c r="J262" s="33"/>
      <c r="K262" s="32"/>
    </row>
    <row r="263" spans="1:11" x14ac:dyDescent="0.25">
      <c r="A263" s="33"/>
      <c r="B263" s="33"/>
      <c r="C263" s="33"/>
      <c r="D263" s="33"/>
      <c r="E263" s="33"/>
      <c r="F263" s="33"/>
      <c r="G263" s="33"/>
      <c r="H263" s="33"/>
      <c r="I263" s="33"/>
      <c r="J263" s="33"/>
      <c r="K263" s="32"/>
    </row>
    <row r="264" spans="1:11" x14ac:dyDescent="0.25">
      <c r="A264" s="33"/>
      <c r="B264" s="33"/>
      <c r="C264" s="33"/>
      <c r="D264" s="33"/>
      <c r="E264" s="33"/>
      <c r="F264" s="33"/>
      <c r="G264" s="33"/>
      <c r="H264" s="33"/>
      <c r="I264" s="33"/>
      <c r="J264" s="33"/>
      <c r="K264" s="32"/>
    </row>
    <row r="265" spans="1:11" x14ac:dyDescent="0.25">
      <c r="A265" s="33"/>
      <c r="B265" s="33"/>
      <c r="C265" s="33"/>
      <c r="D265" s="33"/>
      <c r="E265" s="33"/>
      <c r="F265" s="33"/>
      <c r="G265" s="33"/>
      <c r="H265" s="33"/>
      <c r="I265" s="33"/>
      <c r="J265" s="33"/>
      <c r="K265" s="32"/>
    </row>
    <row r="266" spans="1:11" x14ac:dyDescent="0.25">
      <c r="A266" s="33"/>
      <c r="B266" s="33"/>
      <c r="C266" s="33"/>
      <c r="D266" s="33"/>
      <c r="E266" s="33"/>
      <c r="F266" s="33"/>
      <c r="G266" s="33"/>
      <c r="H266" s="33"/>
      <c r="I266" s="33"/>
      <c r="J266" s="33"/>
      <c r="K266" s="32"/>
    </row>
    <row r="267" spans="1:11" x14ac:dyDescent="0.25">
      <c r="A267" s="33"/>
      <c r="B267" s="33"/>
      <c r="C267" s="33"/>
      <c r="D267" s="33"/>
      <c r="E267" s="33"/>
      <c r="F267" s="33"/>
      <c r="G267" s="33"/>
      <c r="H267" s="33"/>
      <c r="I267" s="33"/>
      <c r="J267" s="33"/>
      <c r="K267" s="32"/>
    </row>
    <row r="268" spans="1:11" x14ac:dyDescent="0.25">
      <c r="A268" s="33"/>
      <c r="B268" s="33"/>
      <c r="C268" s="33"/>
      <c r="D268" s="33"/>
      <c r="E268" s="33"/>
      <c r="F268" s="33"/>
      <c r="G268" s="33"/>
      <c r="H268" s="33"/>
      <c r="I268" s="33"/>
      <c r="J268" s="33"/>
      <c r="K268" s="32"/>
    </row>
    <row r="269" spans="1:11" x14ac:dyDescent="0.25">
      <c r="A269" s="33"/>
      <c r="B269" s="33"/>
      <c r="C269" s="33"/>
      <c r="D269" s="33"/>
      <c r="E269" s="33"/>
      <c r="F269" s="33"/>
      <c r="G269" s="33"/>
      <c r="H269" s="33"/>
      <c r="I269" s="33"/>
      <c r="J269" s="33"/>
      <c r="K269" s="32"/>
    </row>
    <row r="270" spans="1:11" x14ac:dyDescent="0.25">
      <c r="A270" s="33"/>
      <c r="B270" s="33"/>
      <c r="C270" s="33"/>
      <c r="D270" s="33"/>
      <c r="E270" s="33"/>
      <c r="F270" s="33"/>
      <c r="G270" s="33"/>
      <c r="H270" s="33"/>
      <c r="I270" s="33"/>
      <c r="J270" s="33"/>
      <c r="K270" s="32"/>
    </row>
    <row r="271" spans="1:11" x14ac:dyDescent="0.25">
      <c r="A271" s="33"/>
      <c r="B271" s="33"/>
      <c r="C271" s="33"/>
      <c r="D271" s="33"/>
      <c r="E271" s="33"/>
      <c r="F271" s="33"/>
      <c r="G271" s="33"/>
      <c r="H271" s="33"/>
      <c r="I271" s="33"/>
      <c r="J271" s="33"/>
      <c r="K271" s="32"/>
    </row>
    <row r="272" spans="1:11" x14ac:dyDescent="0.25">
      <c r="A272" s="33"/>
      <c r="B272" s="33"/>
      <c r="C272" s="33"/>
      <c r="D272" s="33"/>
      <c r="E272" s="33"/>
      <c r="F272" s="33"/>
      <c r="G272" s="33"/>
      <c r="H272" s="33"/>
      <c r="I272" s="33"/>
      <c r="J272" s="33"/>
      <c r="K272" s="32"/>
    </row>
    <row r="273" spans="1:11" x14ac:dyDescent="0.25">
      <c r="A273" s="33"/>
      <c r="B273" s="33"/>
      <c r="C273" s="33"/>
      <c r="D273" s="33"/>
      <c r="E273" s="33"/>
      <c r="F273" s="33"/>
      <c r="G273" s="33"/>
      <c r="H273" s="33"/>
      <c r="I273" s="33"/>
      <c r="J273" s="33"/>
      <c r="K273" s="32"/>
    </row>
    <row r="274" spans="1:11" x14ac:dyDescent="0.25">
      <c r="A274" s="33"/>
      <c r="B274" s="33"/>
      <c r="C274" s="33"/>
      <c r="D274" s="33"/>
      <c r="E274" s="33"/>
      <c r="F274" s="33"/>
      <c r="G274" s="33"/>
      <c r="H274" s="33"/>
      <c r="I274" s="33"/>
      <c r="J274" s="33"/>
      <c r="K274" s="32"/>
    </row>
    <row r="275" spans="1:11" x14ac:dyDescent="0.25">
      <c r="A275" s="33"/>
      <c r="B275" s="33"/>
      <c r="C275" s="33"/>
      <c r="D275" s="33"/>
      <c r="E275" s="33"/>
      <c r="F275" s="33"/>
      <c r="G275" s="33"/>
      <c r="H275" s="33"/>
      <c r="I275" s="33"/>
      <c r="J275" s="33"/>
      <c r="K275" s="32"/>
    </row>
    <row r="276" spans="1:11" x14ac:dyDescent="0.25">
      <c r="A276" s="33"/>
      <c r="B276" s="33"/>
      <c r="C276" s="33"/>
      <c r="D276" s="33"/>
      <c r="E276" s="33"/>
      <c r="F276" s="33"/>
      <c r="G276" s="33"/>
      <c r="H276" s="33"/>
      <c r="I276" s="33"/>
      <c r="J276" s="33"/>
      <c r="K276" s="32"/>
    </row>
    <row r="277" spans="1:11" x14ac:dyDescent="0.25">
      <c r="A277" s="33"/>
      <c r="B277" s="33"/>
      <c r="C277" s="33"/>
      <c r="D277" s="33"/>
      <c r="E277" s="33"/>
      <c r="F277" s="33"/>
      <c r="G277" s="33"/>
      <c r="H277" s="33"/>
      <c r="I277" s="33"/>
      <c r="J277" s="33"/>
      <c r="K277" s="32"/>
    </row>
    <row r="278" spans="1:11" x14ac:dyDescent="0.25">
      <c r="A278" s="33"/>
      <c r="B278" s="33"/>
      <c r="C278" s="33"/>
      <c r="D278" s="33"/>
      <c r="E278" s="33"/>
      <c r="F278" s="33"/>
      <c r="G278" s="33"/>
      <c r="H278" s="33"/>
      <c r="I278" s="33"/>
      <c r="J278" s="33"/>
      <c r="K278" s="32"/>
    </row>
    <row r="279" spans="1:11" x14ac:dyDescent="0.25">
      <c r="A279" s="33"/>
      <c r="B279" s="33"/>
      <c r="C279" s="33"/>
      <c r="D279" s="33"/>
      <c r="E279" s="33"/>
      <c r="F279" s="33"/>
      <c r="G279" s="33"/>
      <c r="H279" s="33"/>
      <c r="I279" s="33"/>
      <c r="J279" s="33"/>
      <c r="K279" s="32"/>
    </row>
    <row r="280" spans="1:11" x14ac:dyDescent="0.25">
      <c r="A280" s="33"/>
      <c r="B280" s="33"/>
      <c r="C280" s="33"/>
      <c r="D280" s="33"/>
      <c r="E280" s="33"/>
      <c r="F280" s="33"/>
      <c r="G280" s="33"/>
      <c r="H280" s="33"/>
      <c r="I280" s="33"/>
      <c r="J280" s="33"/>
      <c r="K280" s="32"/>
    </row>
    <row r="281" spans="1:11" x14ac:dyDescent="0.25">
      <c r="A281" s="33"/>
      <c r="B281" s="33"/>
      <c r="C281" s="33"/>
      <c r="D281" s="33"/>
      <c r="E281" s="33"/>
      <c r="F281" s="33"/>
      <c r="G281" s="33"/>
      <c r="H281" s="33"/>
      <c r="I281" s="33"/>
      <c r="J281" s="33"/>
      <c r="K281" s="32"/>
    </row>
  </sheetData>
  <mergeCells count="59">
    <mergeCell ref="C21:D21"/>
    <mergeCell ref="E21:F21"/>
    <mergeCell ref="B3:D3"/>
    <mergeCell ref="B4:D4"/>
    <mergeCell ref="B9:E9"/>
    <mergeCell ref="B10:E10"/>
    <mergeCell ref="B11:E11"/>
    <mergeCell ref="B13:E14"/>
    <mergeCell ref="B18:J18"/>
    <mergeCell ref="C19:D19"/>
    <mergeCell ref="E19:F19"/>
    <mergeCell ref="C20:D20"/>
    <mergeCell ref="E20:F20"/>
    <mergeCell ref="B58:C58"/>
    <mergeCell ref="D24:I25"/>
    <mergeCell ref="B26:H26"/>
    <mergeCell ref="I26:J26"/>
    <mergeCell ref="G30:H30"/>
    <mergeCell ref="G31:H31"/>
    <mergeCell ref="C36:D36"/>
    <mergeCell ref="E36:H36"/>
    <mergeCell ref="C37:D37"/>
    <mergeCell ref="E37:H37"/>
    <mergeCell ref="B42:D42"/>
    <mergeCell ref="E42:F42"/>
    <mergeCell ref="B54:J54"/>
    <mergeCell ref="D78:H78"/>
    <mergeCell ref="B59:C59"/>
    <mergeCell ref="B60:C60"/>
    <mergeCell ref="B61:C61"/>
    <mergeCell ref="B62:C62"/>
    <mergeCell ref="B63:C63"/>
    <mergeCell ref="B64:C64"/>
    <mergeCell ref="D73:H73"/>
    <mergeCell ref="D74:H74"/>
    <mergeCell ref="D75:H75"/>
    <mergeCell ref="D76:H76"/>
    <mergeCell ref="D77:H77"/>
    <mergeCell ref="G108:H108"/>
    <mergeCell ref="C83:E83"/>
    <mergeCell ref="B94:D94"/>
    <mergeCell ref="D96:I97"/>
    <mergeCell ref="D99:E99"/>
    <mergeCell ref="F99:G99"/>
    <mergeCell ref="D100:E100"/>
    <mergeCell ref="F100:G100"/>
    <mergeCell ref="D101:E101"/>
    <mergeCell ref="F101:G101"/>
    <mergeCell ref="D104:I105"/>
    <mergeCell ref="B107:E107"/>
    <mergeCell ref="G107:H107"/>
    <mergeCell ref="B130:E130"/>
    <mergeCell ref="G109:H109"/>
    <mergeCell ref="G110:H110"/>
    <mergeCell ref="G111:H111"/>
    <mergeCell ref="G112:H112"/>
    <mergeCell ref="G113:H113"/>
    <mergeCell ref="B122:D124"/>
    <mergeCell ref="E122:G124"/>
  </mergeCells>
  <conditionalFormatting sqref="N23">
    <cfRule type="dataBar" priority="4">
      <dataBar>
        <cfvo type="min"/>
        <cfvo type="max"/>
        <color rgb="FF638EC6"/>
      </dataBar>
      <extLst>
        <ext xmlns:x14="http://schemas.microsoft.com/office/spreadsheetml/2009/9/main" uri="{B025F937-C7B1-47D3-B67F-A62EFF666E3E}">
          <x14:id>{37934174-983C-4251-9E93-8F2D8671080F}</x14:id>
        </ext>
      </extLst>
    </cfRule>
  </conditionalFormatting>
  <conditionalFormatting sqref="O28">
    <cfRule type="colorScale" priority="3">
      <colorScale>
        <cfvo type="min"/>
        <cfvo type="percentile" val="50"/>
        <cfvo type="max"/>
        <color rgb="FF63BE7B"/>
        <color rgb="FFFFEB84"/>
        <color rgb="FFF8696B"/>
      </colorScale>
    </cfRule>
  </conditionalFormatting>
  <conditionalFormatting sqref="N39">
    <cfRule type="dataBar" priority="2">
      <dataBar>
        <cfvo type="min"/>
        <cfvo type="max"/>
        <color rgb="FF638EC6"/>
      </dataBar>
      <extLst>
        <ext xmlns:x14="http://schemas.microsoft.com/office/spreadsheetml/2009/9/main" uri="{B025F937-C7B1-47D3-B67F-A62EFF666E3E}">
          <x14:id>{4C1D9906-FA03-40B6-B9F5-FBF35CF0A4F1}</x14:id>
        </ext>
      </extLst>
    </cfRule>
  </conditionalFormatting>
  <conditionalFormatting sqref="M40:O40">
    <cfRule type="dataBar" priority="5">
      <dataBar>
        <cfvo type="min"/>
        <cfvo type="max"/>
        <color rgb="FF008AEF"/>
      </dataBar>
      <extLst>
        <ext xmlns:x14="http://schemas.microsoft.com/office/spreadsheetml/2009/9/main" uri="{B025F937-C7B1-47D3-B67F-A62EFF666E3E}">
          <x14:id>{761BD6D9-E8EA-4EBA-B372-46B14F42D120}</x14:id>
        </ext>
      </extLst>
    </cfRule>
  </conditionalFormatting>
  <conditionalFormatting sqref="M18:Q22">
    <cfRule type="dataBar" priority="1">
      <dataBar>
        <cfvo type="min"/>
        <cfvo type="max"/>
        <color rgb="FF008AEF"/>
      </dataBar>
      <extLst>
        <ext xmlns:x14="http://schemas.microsoft.com/office/spreadsheetml/2009/9/main" uri="{B025F937-C7B1-47D3-B67F-A62EFF666E3E}">
          <x14:id>{6831A740-BC75-4903-8600-3C137FB166EE}</x14:id>
        </ext>
      </extLst>
    </cfRule>
  </conditionalFormatting>
  <conditionalFormatting sqref="M24:O31">
    <cfRule type="dataBar" priority="6">
      <dataBar>
        <cfvo type="min"/>
        <cfvo type="max"/>
        <color rgb="FF008AEF"/>
      </dataBar>
      <extLst>
        <ext xmlns:x14="http://schemas.microsoft.com/office/spreadsheetml/2009/9/main" uri="{B025F937-C7B1-47D3-B67F-A62EFF666E3E}">
          <x14:id>{FB3CBAF1-0836-4107-B575-EEE2527D2A4C}</x14:id>
        </ext>
      </extLst>
    </cfRule>
  </conditionalFormatting>
  <dataValidations count="18">
    <dataValidation type="list" allowBlank="1" showInputMessage="1" showErrorMessage="1" sqref="F100:G100" xr:uid="{00000000-0002-0000-0000-000000000000}">
      <formula1>"Select, 1, 2, 3, 4"</formula1>
    </dataValidation>
    <dataValidation type="list" allowBlank="1" showInputMessage="1" showErrorMessage="1" sqref="F101:G101" xr:uid="{00000000-0002-0000-0000-000001000000}">
      <formula1>"Select, 2GB, 4GB, 6GB, 8GB, 10GB, 12GB, 16GB"</formula1>
    </dataValidation>
    <dataValidation type="list" allowBlank="1" showInputMessage="1" showErrorMessage="1" sqref="F99:G99" xr:uid="{00000000-0002-0000-0000-000002000000}">
      <formula1>"Select, 20GB, 30GB, 40GB, 50GB, 60GB, 70GB, 80GB, 90GB, 100GB, 150GB, 200GB, 250GB, 300GB, 350GB, 400GB, 450GB, 500GB, 600GB, 700GB, 800GB, 900GB, 1000GB, 1500GB, 2000GB"</formula1>
    </dataValidation>
    <dataValidation type="list" allowBlank="1" showInputMessage="1" showErrorMessage="1" sqref="F66:F68" xr:uid="{00000000-0002-0000-0000-000003000000}">
      <formula1>"Select, 0, 1, 2, 3, 4, 5, 6, 7, 9, 10, 11, 12, 13, 14, 15, 16, 17, 18, 19, 20, 21, 22, 23, 24, 25, 26, 27, 28, 29, 30, 31, 32, 33, 34, 35, 36, 37, 38, 39, 40, 41, 42, 43, 44, 45, 46, 47, 48, 49, 50"</formula1>
    </dataValidation>
    <dataValidation type="list" allowBlank="1" showInputMessage="1" showErrorMessage="1" sqref="J10" xr:uid="{00000000-0002-0000-0000-000004000000}">
      <formula1>"Select, Monthly, Yearly, Forever, Not Required"</formula1>
    </dataValidation>
    <dataValidation type="list" allowBlank="1" showInputMessage="1" showErrorMessage="1" sqref="J13" xr:uid="{00000000-0002-0000-0000-000005000000}">
      <formula1>"No,Yes"</formula1>
    </dataValidation>
    <dataValidation type="list" allowBlank="1" showInputMessage="1" showErrorMessage="1" sqref="E20:E21" xr:uid="{00000000-0002-0000-0000-000006000000}">
      <formula1>"Select, Yes, No"</formula1>
    </dataValidation>
    <dataValidation type="list" allowBlank="1" showInputMessage="1" showErrorMessage="1" sqref="B74:B78" xr:uid="{00000000-0002-0000-0000-000007000000}">
      <formula1>"Select,Windows,Linux,Mac,Unix,Solaris,Other"</formula1>
    </dataValidation>
    <dataValidation type="list" allowBlank="1" showInputMessage="1" showErrorMessage="1" sqref="C74:C78" xr:uid="{00000000-0002-0000-0000-000008000000}">
      <formula1>"Select,Virtual,Physical"</formula1>
    </dataValidation>
    <dataValidation type="list" allowBlank="1" showInputMessage="1" showErrorMessage="1" sqref="F59:F64" xr:uid="{00000000-0002-0000-0000-000009000000}">
      <formula1>"Select, Active/Active, Active/Passive, ALUA, Passive Not Ready, I am not sure"</formula1>
    </dataValidation>
    <dataValidation type="list" allowBlank="1" showInputMessage="1" showErrorMessage="1" sqref="B84:B93 B102" xr:uid="{00000000-0002-0000-0000-00000A000000}">
      <formula1>"Select,NFS,CIFS,ISCSI,Fiber Channel"</formula1>
    </dataValidation>
    <dataValidation type="list" allowBlank="1" showInputMessage="1" showErrorMessage="1" sqref="G84:G93" xr:uid="{00000000-0002-0000-0000-00000B000000}">
      <formula1>"Select,Yes,No"</formula1>
    </dataValidation>
    <dataValidation type="list" allowBlank="1" showInputMessage="1" showErrorMessage="1" sqref="C79:D79" xr:uid="{00000000-0002-0000-0000-00000C000000}">
      <formula1>"Please Select,Windows,Linux,Mac,Unix,Solaris,Other"</formula1>
    </dataValidation>
    <dataValidation type="list" allowBlank="1" showInputMessage="1" showErrorMessage="1" sqref="G59:G64" xr:uid="{00000000-0002-0000-0000-00000D000000}">
      <formula1>"Select,Direct Attached, ISCSI, Fiber Channel, NFS"</formula1>
    </dataValidation>
    <dataValidation type="list" allowBlank="1" showInputMessage="1" showErrorMessage="1" sqref="C37:C38" xr:uid="{00000000-0002-0000-0000-00000E000000}">
      <formula1>"Select,Linux,Windows,Solaris"</formula1>
    </dataValidation>
    <dataValidation type="list" allowBlank="1" showInputMessage="1" showErrorMessage="1" sqref="G31" xr:uid="{00000000-0002-0000-0000-00000F000000}">
      <formula1>"Yes,No"</formula1>
    </dataValidation>
    <dataValidation type="list" allowBlank="1" showInputMessage="1" showErrorMessage="1" sqref="J11:J12" xr:uid="{00000000-0002-0000-0000-000010000000}">
      <formula1>"Select, None, 5%, 10%, 15%, 20%, 25%, 50%, 75%, 100%, 200%, 300%, 400%"</formula1>
    </dataValidation>
    <dataValidation type="list" allowBlank="1" showInputMessage="1" showErrorMessage="1" sqref="C21 C20:D20 B59:D64 B47:B49" xr:uid="{00000000-0002-0000-0000-000011000000}">
      <formula1>#REF!</formula1>
    </dataValidation>
  </dataValidations>
  <hyperlinks>
    <hyperlink ref="A1" location="Index" display="Back to Index" xr:uid="{00000000-0004-0000-0000-000000000000}"/>
    <hyperlink ref="E122" r:id="rId1" xr:uid="{00000000-0004-0000-0000-000001000000}"/>
  </hyperlinks>
  <pageMargins left="0.7" right="0.7" top="0.75" bottom="0.75" header="0.3" footer="0.3"/>
  <pageSetup orientation="portrait" r:id="rId2"/>
  <legacyDrawing r:id="rId3"/>
  <extLst>
    <ext xmlns:x14="http://schemas.microsoft.com/office/spreadsheetml/2009/9/main" uri="{78C0D931-6437-407d-A8EE-F0AAD7539E65}">
      <x14:conditionalFormattings>
        <x14:conditionalFormatting xmlns:xm="http://schemas.microsoft.com/office/excel/2006/main">
          <x14:cfRule type="dataBar" id="{37934174-983C-4251-9E93-8F2D8671080F}">
            <x14:dataBar minLength="0" maxLength="100" border="1" negativeBarBorderColorSameAsPositive="0">
              <x14:cfvo type="autoMin"/>
              <x14:cfvo type="autoMax"/>
              <x14:borderColor rgb="FF638EC6"/>
              <x14:negativeFillColor rgb="FFFF0000"/>
              <x14:negativeBorderColor rgb="FFFF0000"/>
              <x14:axisColor rgb="FF000000"/>
            </x14:dataBar>
          </x14:cfRule>
          <xm:sqref>N23</xm:sqref>
        </x14:conditionalFormatting>
        <x14:conditionalFormatting xmlns:xm="http://schemas.microsoft.com/office/excel/2006/main">
          <x14:cfRule type="dataBar" id="{4C1D9906-FA03-40B6-B9F5-FBF35CF0A4F1}">
            <x14:dataBar minLength="0" maxLength="100" border="1" negativeBarBorderColorSameAsPositive="0">
              <x14:cfvo type="autoMin"/>
              <x14:cfvo type="autoMax"/>
              <x14:borderColor rgb="FF638EC6"/>
              <x14:negativeFillColor rgb="FFFF0000"/>
              <x14:negativeBorderColor rgb="FFFF0000"/>
              <x14:axisColor rgb="FF000000"/>
            </x14:dataBar>
          </x14:cfRule>
          <xm:sqref>N39</xm:sqref>
        </x14:conditionalFormatting>
        <x14:conditionalFormatting xmlns:xm="http://schemas.microsoft.com/office/excel/2006/main">
          <x14:cfRule type="dataBar" id="{761BD6D9-E8EA-4EBA-B372-46B14F42D120}">
            <x14:dataBar minLength="0" maxLength="100" border="1" negativeBarBorderColorSameAsPositive="0">
              <x14:cfvo type="autoMin"/>
              <x14:cfvo type="autoMax"/>
              <x14:borderColor rgb="FF008AEF"/>
              <x14:negativeFillColor rgb="FFFF0000"/>
              <x14:negativeBorderColor rgb="FFFF0000"/>
              <x14:axisColor rgb="FF000000"/>
            </x14:dataBar>
          </x14:cfRule>
          <xm:sqref>M40:O40</xm:sqref>
        </x14:conditionalFormatting>
        <x14:conditionalFormatting xmlns:xm="http://schemas.microsoft.com/office/excel/2006/main">
          <x14:cfRule type="dataBar" id="{6831A740-BC75-4903-8600-3C137FB166EE}">
            <x14:dataBar minLength="0" maxLength="100" border="1" negativeBarBorderColorSameAsPositive="0">
              <x14:cfvo type="autoMin"/>
              <x14:cfvo type="autoMax"/>
              <x14:borderColor rgb="FF008AEF"/>
              <x14:negativeFillColor rgb="FFFF0000"/>
              <x14:negativeBorderColor rgb="FFFF0000"/>
              <x14:axisColor rgb="FF000000"/>
            </x14:dataBar>
          </x14:cfRule>
          <xm:sqref>M18:Q22</xm:sqref>
        </x14:conditionalFormatting>
        <x14:conditionalFormatting xmlns:xm="http://schemas.microsoft.com/office/excel/2006/main">
          <x14:cfRule type="dataBar" id="{FB3CBAF1-0836-4107-B575-EEE2527D2A4C}">
            <x14:dataBar minLength="0" maxLength="100" border="1" negativeBarBorderColorSameAsPositive="0">
              <x14:cfvo type="autoMin"/>
              <x14:cfvo type="autoMax"/>
              <x14:borderColor rgb="FF008AEF"/>
              <x14:negativeFillColor rgb="FFFF0000"/>
              <x14:negativeBorderColor rgb="FFFF0000"/>
              <x14:axisColor rgb="FF000000"/>
            </x14:dataBar>
          </x14:cfRule>
          <xm:sqref>M24:O31</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40"/>
  <sheetViews>
    <sheetView tabSelected="1" workbookViewId="0">
      <selection activeCell="A4" sqref="A4:G4"/>
    </sheetView>
  </sheetViews>
  <sheetFormatPr defaultRowHeight="15" x14ac:dyDescent="0.25"/>
  <cols>
    <col min="1" max="1" width="40.42578125" customWidth="1"/>
    <col min="2" max="2" width="15.85546875" style="19" customWidth="1"/>
    <col min="3" max="3" width="16.140625" customWidth="1"/>
    <col min="4" max="4" width="9.42578125" customWidth="1"/>
    <col min="5" max="5" width="15.7109375" bestFit="1" customWidth="1"/>
    <col min="6" max="6" width="15.85546875" bestFit="1" customWidth="1"/>
    <col min="7" max="7" width="14.5703125" bestFit="1" customWidth="1"/>
    <col min="8" max="8" width="12.28515625" bestFit="1" customWidth="1"/>
    <col min="9" max="9" width="14.5703125" customWidth="1"/>
    <col min="10" max="10" width="16.28515625" customWidth="1"/>
    <col min="11" max="11" width="14.28515625" customWidth="1"/>
    <col min="12" max="12" width="16.42578125" customWidth="1"/>
    <col min="13" max="13" width="8.5703125" customWidth="1"/>
    <col min="14" max="14" width="17.5703125" customWidth="1"/>
  </cols>
  <sheetData>
    <row r="1" spans="1:14" x14ac:dyDescent="0.25">
      <c r="A1" s="252"/>
      <c r="B1" s="252"/>
      <c r="C1" s="252"/>
      <c r="D1" s="252"/>
      <c r="E1" s="252"/>
      <c r="F1" s="252"/>
      <c r="G1" s="252"/>
    </row>
    <row r="2" spans="1:14" x14ac:dyDescent="0.25">
      <c r="A2" s="252"/>
      <c r="B2" s="252"/>
      <c r="C2" s="252"/>
      <c r="D2" s="252"/>
      <c r="E2" s="252"/>
      <c r="F2" s="252"/>
      <c r="G2" s="252"/>
    </row>
    <row r="3" spans="1:14" ht="18.75" customHeight="1" x14ac:dyDescent="0.25">
      <c r="A3" s="252"/>
      <c r="B3" s="252"/>
      <c r="C3" s="252"/>
      <c r="D3" s="252"/>
      <c r="E3" s="252"/>
      <c r="F3" s="252"/>
      <c r="G3" s="252"/>
    </row>
    <row r="4" spans="1:14" ht="110.25" customHeight="1" x14ac:dyDescent="0.25">
      <c r="A4" s="329" t="s">
        <v>198</v>
      </c>
      <c r="B4" s="329"/>
      <c r="C4" s="329"/>
      <c r="D4" s="329"/>
      <c r="E4" s="329"/>
      <c r="F4" s="329"/>
      <c r="G4" s="329"/>
      <c r="H4" s="248"/>
      <c r="I4" s="248"/>
      <c r="J4" s="248"/>
      <c r="K4" s="248"/>
    </row>
    <row r="5" spans="1:14" s="19" customFormat="1" ht="15.75" thickBot="1" x14ac:dyDescent="0.3">
      <c r="A5" s="247" t="s">
        <v>182</v>
      </c>
      <c r="B5" s="247"/>
      <c r="C5" s="247"/>
      <c r="D5" s="247"/>
    </row>
    <row r="6" spans="1:14" ht="15.75" x14ac:dyDescent="0.25">
      <c r="A6" s="243" t="s">
        <v>184</v>
      </c>
      <c r="B6" s="243"/>
      <c r="C6" s="243"/>
      <c r="D6" s="243"/>
      <c r="E6" s="243"/>
      <c r="F6" s="243"/>
      <c r="G6" s="243"/>
      <c r="H6" s="101"/>
      <c r="I6" s="101"/>
      <c r="J6" s="101"/>
      <c r="K6" s="101"/>
      <c r="L6" s="101"/>
      <c r="M6" s="101"/>
      <c r="N6" s="101"/>
    </row>
    <row r="7" spans="1:14" x14ac:dyDescent="0.25">
      <c r="A7" s="244" t="s">
        <v>172</v>
      </c>
      <c r="B7" s="244" t="s">
        <v>192</v>
      </c>
      <c r="C7" s="244" t="s">
        <v>62</v>
      </c>
      <c r="D7" s="244" t="s">
        <v>181</v>
      </c>
      <c r="E7" s="244" t="s">
        <v>174</v>
      </c>
      <c r="F7" s="244" t="s">
        <v>175</v>
      </c>
      <c r="G7" s="244" t="s">
        <v>171</v>
      </c>
      <c r="H7" s="244" t="s">
        <v>173</v>
      </c>
      <c r="I7" s="244" t="s">
        <v>176</v>
      </c>
      <c r="J7" s="244" t="s">
        <v>177</v>
      </c>
      <c r="K7" s="244" t="s">
        <v>178</v>
      </c>
      <c r="L7" s="244" t="s">
        <v>179</v>
      </c>
      <c r="M7" s="244" t="s">
        <v>185</v>
      </c>
      <c r="N7" s="244" t="s">
        <v>180</v>
      </c>
    </row>
    <row r="8" spans="1:14" ht="15.75" x14ac:dyDescent="0.25">
      <c r="A8" s="245"/>
      <c r="B8" s="250"/>
      <c r="C8" s="246"/>
      <c r="D8" s="246"/>
      <c r="E8" s="246"/>
      <c r="F8" s="246"/>
      <c r="G8" s="246"/>
      <c r="H8" s="249"/>
      <c r="I8" s="246"/>
      <c r="J8" s="246"/>
      <c r="K8" s="246"/>
      <c r="L8" s="246"/>
      <c r="M8" s="246"/>
      <c r="N8" s="246"/>
    </row>
    <row r="9" spans="1:14" ht="15.75" x14ac:dyDescent="0.25">
      <c r="A9" s="245"/>
      <c r="B9" s="250"/>
      <c r="C9" s="246"/>
      <c r="D9" s="245"/>
      <c r="E9" s="246"/>
      <c r="F9" s="246"/>
      <c r="G9" s="246"/>
      <c r="H9" s="246"/>
      <c r="I9" s="246"/>
      <c r="J9" s="246"/>
      <c r="K9" s="246"/>
      <c r="L9" s="246"/>
      <c r="M9" s="245"/>
      <c r="N9" s="246"/>
    </row>
    <row r="10" spans="1:14" ht="15.75" x14ac:dyDescent="0.25">
      <c r="A10" s="245"/>
      <c r="B10" s="250"/>
      <c r="C10" s="246"/>
      <c r="D10" s="245"/>
      <c r="E10" s="246"/>
      <c r="F10" s="246"/>
      <c r="G10" s="246"/>
      <c r="H10" s="246"/>
      <c r="I10" s="246"/>
      <c r="J10" s="246"/>
      <c r="K10" s="246"/>
      <c r="L10" s="246"/>
      <c r="M10" s="245"/>
      <c r="N10" s="246"/>
    </row>
    <row r="11" spans="1:14" ht="15.75" x14ac:dyDescent="0.25">
      <c r="A11" s="246"/>
      <c r="B11" s="250"/>
      <c r="C11" s="246"/>
      <c r="D11" s="245"/>
      <c r="E11" s="246"/>
      <c r="F11" s="246"/>
      <c r="G11" s="246"/>
      <c r="H11" s="246"/>
      <c r="I11" s="246"/>
      <c r="J11" s="246"/>
      <c r="K11" s="246"/>
      <c r="L11" s="246"/>
      <c r="M11" s="245"/>
      <c r="N11" s="246"/>
    </row>
    <row r="12" spans="1:14" ht="15.75" x14ac:dyDescent="0.25">
      <c r="A12" s="246"/>
      <c r="B12" s="250"/>
      <c r="C12" s="246"/>
      <c r="D12" s="245"/>
      <c r="E12" s="246"/>
      <c r="F12" s="246"/>
      <c r="G12" s="246"/>
      <c r="H12" s="246"/>
      <c r="I12" s="246"/>
      <c r="J12" s="246"/>
      <c r="K12" s="246"/>
      <c r="L12" s="246"/>
      <c r="M12" s="245"/>
      <c r="N12" s="246"/>
    </row>
    <row r="13" spans="1:14" ht="15.75" x14ac:dyDescent="0.25">
      <c r="A13" s="246"/>
      <c r="B13" s="250"/>
      <c r="C13" s="246"/>
      <c r="D13" s="245"/>
      <c r="E13" s="246"/>
      <c r="F13" s="246"/>
      <c r="G13" s="246"/>
      <c r="H13" s="246"/>
      <c r="I13" s="246"/>
      <c r="J13" s="246"/>
      <c r="K13" s="246"/>
      <c r="L13" s="246"/>
      <c r="M13" s="245"/>
      <c r="N13" s="246"/>
    </row>
    <row r="14" spans="1:14" ht="15.75" x14ac:dyDescent="0.25">
      <c r="A14" s="246"/>
      <c r="B14" s="250"/>
      <c r="C14" s="246"/>
      <c r="D14" s="245"/>
      <c r="E14" s="246"/>
      <c r="F14" s="246"/>
      <c r="G14" s="246"/>
      <c r="H14" s="246"/>
      <c r="I14" s="246"/>
      <c r="J14" s="246"/>
      <c r="K14" s="246"/>
      <c r="L14" s="246"/>
      <c r="M14" s="245"/>
      <c r="N14" s="246"/>
    </row>
    <row r="15" spans="1:14" ht="15.75" x14ac:dyDescent="0.25">
      <c r="A15" s="246"/>
      <c r="B15" s="250"/>
      <c r="C15" s="246"/>
      <c r="D15" s="245"/>
      <c r="E15" s="246"/>
      <c r="F15" s="246"/>
      <c r="G15" s="246"/>
      <c r="H15" s="246"/>
      <c r="I15" s="246"/>
      <c r="J15" s="246"/>
      <c r="K15" s="246"/>
      <c r="L15" s="246"/>
      <c r="M15" s="245"/>
      <c r="N15" s="246"/>
    </row>
    <row r="16" spans="1:14" ht="15.75" x14ac:dyDescent="0.25">
      <c r="A16" s="246"/>
      <c r="B16" s="250"/>
      <c r="C16" s="246"/>
      <c r="D16" s="245"/>
      <c r="E16" s="246"/>
      <c r="F16" s="246"/>
      <c r="G16" s="246"/>
      <c r="H16" s="246"/>
      <c r="I16" s="246"/>
      <c r="J16" s="246"/>
      <c r="K16" s="246"/>
      <c r="L16" s="246"/>
      <c r="M16" s="245"/>
      <c r="N16" s="246"/>
    </row>
    <row r="17" spans="1:14" ht="15.75" x14ac:dyDescent="0.25">
      <c r="A17" s="246"/>
      <c r="B17" s="250"/>
      <c r="C17" s="246"/>
      <c r="D17" s="245"/>
      <c r="E17" s="246"/>
      <c r="F17" s="246"/>
      <c r="G17" s="246"/>
      <c r="H17" s="246"/>
      <c r="I17" s="246"/>
      <c r="J17" s="246"/>
      <c r="K17" s="246"/>
      <c r="L17" s="246"/>
      <c r="M17" s="245"/>
      <c r="N17" s="246"/>
    </row>
    <row r="18" spans="1:14" ht="15.75" x14ac:dyDescent="0.25">
      <c r="A18" s="246"/>
      <c r="B18" s="250"/>
      <c r="C18" s="246"/>
      <c r="D18" s="245"/>
      <c r="E18" s="246"/>
      <c r="F18" s="246"/>
      <c r="G18" s="246"/>
      <c r="H18" s="246"/>
      <c r="I18" s="246"/>
      <c r="J18" s="246"/>
      <c r="K18" s="246"/>
      <c r="L18" s="246"/>
      <c r="M18" s="245"/>
      <c r="N18" s="246"/>
    </row>
    <row r="19" spans="1:14" ht="15.75" x14ac:dyDescent="0.25">
      <c r="A19" s="246"/>
      <c r="B19" s="250"/>
      <c r="C19" s="246"/>
      <c r="D19" s="245"/>
      <c r="E19" s="246"/>
      <c r="F19" s="246"/>
      <c r="G19" s="246"/>
      <c r="H19" s="246"/>
      <c r="I19" s="246"/>
      <c r="J19" s="246"/>
      <c r="K19" s="246"/>
      <c r="L19" s="246"/>
      <c r="M19" s="245"/>
      <c r="N19" s="246"/>
    </row>
    <row r="20" spans="1:14" ht="15.75" x14ac:dyDescent="0.25">
      <c r="A20" s="246"/>
      <c r="B20" s="250"/>
      <c r="C20" s="246"/>
      <c r="D20" s="245"/>
      <c r="E20" s="246"/>
      <c r="F20" s="246"/>
      <c r="G20" s="246"/>
      <c r="H20" s="246"/>
      <c r="I20" s="246"/>
      <c r="J20" s="246"/>
      <c r="K20" s="246"/>
      <c r="L20" s="246"/>
      <c r="M20" s="245"/>
      <c r="N20" s="246"/>
    </row>
    <row r="21" spans="1:14" ht="15.75" x14ac:dyDescent="0.25">
      <c r="A21" s="246"/>
      <c r="B21" s="250"/>
      <c r="C21" s="246"/>
      <c r="D21" s="245"/>
      <c r="E21" s="246"/>
      <c r="F21" s="246"/>
      <c r="G21" s="246"/>
      <c r="H21" s="246"/>
      <c r="I21" s="246"/>
      <c r="J21" s="246"/>
      <c r="K21" s="246"/>
      <c r="L21" s="246"/>
      <c r="M21" s="245"/>
      <c r="N21" s="246"/>
    </row>
    <row r="22" spans="1:14" ht="15.75" x14ac:dyDescent="0.25">
      <c r="A22" s="246"/>
      <c r="B22" s="250"/>
      <c r="C22" s="246"/>
      <c r="D22" s="245"/>
      <c r="E22" s="246"/>
      <c r="F22" s="246"/>
      <c r="G22" s="246"/>
      <c r="H22" s="246"/>
      <c r="I22" s="246"/>
      <c r="J22" s="246"/>
      <c r="K22" s="246"/>
      <c r="L22" s="246"/>
      <c r="M22" s="245"/>
      <c r="N22" s="246"/>
    </row>
    <row r="23" spans="1:14" ht="15.75" x14ac:dyDescent="0.25">
      <c r="A23" s="246"/>
      <c r="B23" s="250"/>
      <c r="C23" s="246"/>
      <c r="D23" s="245"/>
      <c r="E23" s="246"/>
      <c r="F23" s="246"/>
      <c r="G23" s="246"/>
      <c r="H23" s="246"/>
      <c r="I23" s="246"/>
      <c r="J23" s="246"/>
      <c r="K23" s="246"/>
      <c r="L23" s="246"/>
      <c r="M23" s="245"/>
      <c r="N23" s="246"/>
    </row>
    <row r="24" spans="1:14" ht="15.75" x14ac:dyDescent="0.25">
      <c r="A24" s="246"/>
      <c r="B24" s="250"/>
      <c r="C24" s="246"/>
      <c r="D24" s="245"/>
      <c r="E24" s="246"/>
      <c r="F24" s="246"/>
      <c r="G24" s="246"/>
      <c r="H24" s="246"/>
      <c r="I24" s="246"/>
      <c r="J24" s="246"/>
      <c r="K24" s="246"/>
      <c r="L24" s="246"/>
      <c r="M24" s="245"/>
      <c r="N24" s="246"/>
    </row>
    <row r="25" spans="1:14" ht="15.75" x14ac:dyDescent="0.25">
      <c r="A25" s="246"/>
      <c r="B25" s="250"/>
      <c r="C25" s="246"/>
      <c r="D25" s="245"/>
      <c r="E25" s="246"/>
      <c r="F25" s="246"/>
      <c r="G25" s="246"/>
      <c r="H25" s="246"/>
      <c r="I25" s="246"/>
      <c r="J25" s="246"/>
      <c r="K25" s="246"/>
      <c r="L25" s="246"/>
      <c r="M25" s="245"/>
      <c r="N25" s="246"/>
    </row>
    <row r="26" spans="1:14" ht="15.75" x14ac:dyDescent="0.25">
      <c r="A26" s="246"/>
      <c r="B26" s="250"/>
      <c r="C26" s="246"/>
      <c r="D26" s="245"/>
      <c r="E26" s="246"/>
      <c r="F26" s="246"/>
      <c r="G26" s="246"/>
      <c r="H26" s="246"/>
      <c r="I26" s="246"/>
      <c r="J26" s="246"/>
      <c r="K26" s="246"/>
      <c r="L26" s="246"/>
      <c r="M26" s="245"/>
      <c r="N26" s="246"/>
    </row>
    <row r="27" spans="1:14" ht="15.75" x14ac:dyDescent="0.25">
      <c r="A27" s="246"/>
      <c r="B27" s="250"/>
      <c r="C27" s="246"/>
      <c r="D27" s="245"/>
      <c r="E27" s="246"/>
      <c r="F27" s="246"/>
      <c r="G27" s="246"/>
      <c r="H27" s="246"/>
      <c r="I27" s="246"/>
      <c r="J27" s="246"/>
      <c r="K27" s="246"/>
      <c r="L27" s="246"/>
      <c r="M27" s="245"/>
      <c r="N27" s="246"/>
    </row>
    <row r="28" spans="1:14" ht="15.75" x14ac:dyDescent="0.25">
      <c r="A28" s="246"/>
      <c r="B28" s="250"/>
      <c r="C28" s="246"/>
      <c r="D28" s="245"/>
      <c r="E28" s="246"/>
      <c r="F28" s="246"/>
      <c r="G28" s="246"/>
      <c r="H28" s="246"/>
      <c r="I28" s="246"/>
      <c r="J28" s="246"/>
      <c r="K28" s="246"/>
      <c r="L28" s="246"/>
      <c r="M28" s="245"/>
      <c r="N28" s="246"/>
    </row>
    <row r="30" spans="1:14" ht="21" x14ac:dyDescent="0.35">
      <c r="A30" s="242" t="s">
        <v>183</v>
      </c>
      <c r="B30" s="242"/>
    </row>
    <row r="31" spans="1:14" s="19" customFormat="1" x14ac:dyDescent="0.25">
      <c r="A31" s="241" t="s">
        <v>196</v>
      </c>
      <c r="B31" s="241"/>
    </row>
    <row r="32" spans="1:14" s="19" customFormat="1" x14ac:dyDescent="0.25">
      <c r="A32" s="251" t="s">
        <v>197</v>
      </c>
      <c r="B32" s="241"/>
    </row>
    <row r="33" spans="1:2" x14ac:dyDescent="0.25">
      <c r="A33" s="241" t="s">
        <v>163</v>
      </c>
      <c r="B33" s="241"/>
    </row>
    <row r="34" spans="1:2" x14ac:dyDescent="0.25">
      <c r="A34" s="240" t="s">
        <v>164</v>
      </c>
      <c r="B34" s="240"/>
    </row>
    <row r="35" spans="1:2" x14ac:dyDescent="0.25">
      <c r="A35" s="241" t="s">
        <v>165</v>
      </c>
      <c r="B35" s="241"/>
    </row>
    <row r="36" spans="1:2" x14ac:dyDescent="0.25">
      <c r="A36" s="240" t="s">
        <v>166</v>
      </c>
      <c r="B36" s="240"/>
    </row>
    <row r="37" spans="1:2" x14ac:dyDescent="0.25">
      <c r="A37" s="241" t="s">
        <v>167</v>
      </c>
      <c r="B37" s="241"/>
    </row>
    <row r="38" spans="1:2" x14ac:dyDescent="0.25">
      <c r="A38" s="240" t="s">
        <v>168</v>
      </c>
      <c r="B38" s="240"/>
    </row>
    <row r="39" spans="1:2" x14ac:dyDescent="0.25">
      <c r="A39" s="241" t="s">
        <v>169</v>
      </c>
      <c r="B39" s="241"/>
    </row>
    <row r="40" spans="1:2" x14ac:dyDescent="0.25">
      <c r="A40" s="240" t="s">
        <v>170</v>
      </c>
      <c r="B40" s="240"/>
    </row>
  </sheetData>
  <mergeCells count="1">
    <mergeCell ref="A4:G4"/>
  </mergeCells>
  <hyperlinks>
    <hyperlink ref="A34" r:id="rId1" xr:uid="{00000000-0004-0000-0900-000000000000}"/>
    <hyperlink ref="A36" r:id="rId2" xr:uid="{00000000-0004-0000-0900-000001000000}"/>
    <hyperlink ref="A38" r:id="rId3" xr:uid="{00000000-0004-0000-0900-000002000000}"/>
    <hyperlink ref="A40" r:id="rId4" xr:uid="{00000000-0004-0000-0900-000003000000}"/>
    <hyperlink ref="A32" r:id="rId5" xr:uid="{442A5233-2D49-4B26-8B49-B5548A0E0CD1}"/>
  </hyperlinks>
  <pageMargins left="0.7" right="0.7" top="0.75" bottom="0.75" header="0.3" footer="0.3"/>
  <pageSetup orientation="portrait" r:id="rId6"/>
  <drawing r:id="rId7"/>
  <legacyDrawing r:id="rId8"/>
  <mc:AlternateContent xmlns:mc="http://schemas.openxmlformats.org/markup-compatibility/2006">
    <mc:Choice Requires="x14">
      <controls>
        <mc:AlternateContent xmlns:mc="http://schemas.openxmlformats.org/markup-compatibility/2006">
          <mc:Choice Requires="x14">
            <control shapeId="24596" r:id="rId9" name="Check Box 20">
              <controlPr defaultSize="0" autoFill="0" autoLine="0" autoPict="0">
                <anchor moveWithCells="1">
                  <from>
                    <xdr:col>12</xdr:col>
                    <xdr:colOff>190500</xdr:colOff>
                    <xdr:row>6</xdr:row>
                    <xdr:rowOff>180975</xdr:rowOff>
                  </from>
                  <to>
                    <xdr:col>12</xdr:col>
                    <xdr:colOff>428625</xdr:colOff>
                    <xdr:row>8</xdr:row>
                    <xdr:rowOff>9525</xdr:rowOff>
                  </to>
                </anchor>
              </controlPr>
            </control>
          </mc:Choice>
        </mc:AlternateContent>
        <mc:AlternateContent xmlns:mc="http://schemas.openxmlformats.org/markup-compatibility/2006">
          <mc:Choice Requires="x14">
            <control shapeId="24597" r:id="rId10" name="Check Box 21">
              <controlPr defaultSize="0" autoFill="0" autoLine="0" autoPict="0">
                <anchor moveWithCells="1">
                  <from>
                    <xdr:col>12</xdr:col>
                    <xdr:colOff>190500</xdr:colOff>
                    <xdr:row>7</xdr:row>
                    <xdr:rowOff>180975</xdr:rowOff>
                  </from>
                  <to>
                    <xdr:col>12</xdr:col>
                    <xdr:colOff>428625</xdr:colOff>
                    <xdr:row>9</xdr:row>
                    <xdr:rowOff>0</xdr:rowOff>
                  </to>
                </anchor>
              </controlPr>
            </control>
          </mc:Choice>
        </mc:AlternateContent>
        <mc:AlternateContent xmlns:mc="http://schemas.openxmlformats.org/markup-compatibility/2006">
          <mc:Choice Requires="x14">
            <control shapeId="24598" r:id="rId11" name="Check Box 22">
              <controlPr defaultSize="0" autoFill="0" autoLine="0" autoPict="0">
                <anchor moveWithCells="1">
                  <from>
                    <xdr:col>12</xdr:col>
                    <xdr:colOff>190500</xdr:colOff>
                    <xdr:row>8</xdr:row>
                    <xdr:rowOff>180975</xdr:rowOff>
                  </from>
                  <to>
                    <xdr:col>12</xdr:col>
                    <xdr:colOff>428625</xdr:colOff>
                    <xdr:row>10</xdr:row>
                    <xdr:rowOff>0</xdr:rowOff>
                  </to>
                </anchor>
              </controlPr>
            </control>
          </mc:Choice>
        </mc:AlternateContent>
        <mc:AlternateContent xmlns:mc="http://schemas.openxmlformats.org/markup-compatibility/2006">
          <mc:Choice Requires="x14">
            <control shapeId="24599" r:id="rId12" name="Check Box 23">
              <controlPr defaultSize="0" autoFill="0" autoLine="0" autoPict="0">
                <anchor moveWithCells="1">
                  <from>
                    <xdr:col>12</xdr:col>
                    <xdr:colOff>190500</xdr:colOff>
                    <xdr:row>9</xdr:row>
                    <xdr:rowOff>180975</xdr:rowOff>
                  </from>
                  <to>
                    <xdr:col>12</xdr:col>
                    <xdr:colOff>428625</xdr:colOff>
                    <xdr:row>11</xdr:row>
                    <xdr:rowOff>0</xdr:rowOff>
                  </to>
                </anchor>
              </controlPr>
            </control>
          </mc:Choice>
        </mc:AlternateContent>
        <mc:AlternateContent xmlns:mc="http://schemas.openxmlformats.org/markup-compatibility/2006">
          <mc:Choice Requires="x14">
            <control shapeId="24600" r:id="rId13" name="Check Box 24">
              <controlPr defaultSize="0" autoFill="0" autoLine="0" autoPict="0">
                <anchor moveWithCells="1">
                  <from>
                    <xdr:col>12</xdr:col>
                    <xdr:colOff>190500</xdr:colOff>
                    <xdr:row>9</xdr:row>
                    <xdr:rowOff>180975</xdr:rowOff>
                  </from>
                  <to>
                    <xdr:col>12</xdr:col>
                    <xdr:colOff>428625</xdr:colOff>
                    <xdr:row>11</xdr:row>
                    <xdr:rowOff>0</xdr:rowOff>
                  </to>
                </anchor>
              </controlPr>
            </control>
          </mc:Choice>
        </mc:AlternateContent>
        <mc:AlternateContent xmlns:mc="http://schemas.openxmlformats.org/markup-compatibility/2006">
          <mc:Choice Requires="x14">
            <control shapeId="24601" r:id="rId14" name="Check Box 25">
              <controlPr defaultSize="0" autoFill="0" autoLine="0" autoPict="0">
                <anchor moveWithCells="1">
                  <from>
                    <xdr:col>12</xdr:col>
                    <xdr:colOff>190500</xdr:colOff>
                    <xdr:row>10</xdr:row>
                    <xdr:rowOff>180975</xdr:rowOff>
                  </from>
                  <to>
                    <xdr:col>12</xdr:col>
                    <xdr:colOff>428625</xdr:colOff>
                    <xdr:row>12</xdr:row>
                    <xdr:rowOff>0</xdr:rowOff>
                  </to>
                </anchor>
              </controlPr>
            </control>
          </mc:Choice>
        </mc:AlternateContent>
        <mc:AlternateContent xmlns:mc="http://schemas.openxmlformats.org/markup-compatibility/2006">
          <mc:Choice Requires="x14">
            <control shapeId="24602" r:id="rId15" name="Check Box 26">
              <controlPr defaultSize="0" autoFill="0" autoLine="0" autoPict="0">
                <anchor moveWithCells="1">
                  <from>
                    <xdr:col>12</xdr:col>
                    <xdr:colOff>190500</xdr:colOff>
                    <xdr:row>10</xdr:row>
                    <xdr:rowOff>180975</xdr:rowOff>
                  </from>
                  <to>
                    <xdr:col>12</xdr:col>
                    <xdr:colOff>428625</xdr:colOff>
                    <xdr:row>12</xdr:row>
                    <xdr:rowOff>0</xdr:rowOff>
                  </to>
                </anchor>
              </controlPr>
            </control>
          </mc:Choice>
        </mc:AlternateContent>
        <mc:AlternateContent xmlns:mc="http://schemas.openxmlformats.org/markup-compatibility/2006">
          <mc:Choice Requires="x14">
            <control shapeId="24603" r:id="rId16" name="Check Box 27">
              <controlPr defaultSize="0" autoFill="0" autoLine="0" autoPict="0">
                <anchor moveWithCells="1">
                  <from>
                    <xdr:col>12</xdr:col>
                    <xdr:colOff>190500</xdr:colOff>
                    <xdr:row>11</xdr:row>
                    <xdr:rowOff>180975</xdr:rowOff>
                  </from>
                  <to>
                    <xdr:col>12</xdr:col>
                    <xdr:colOff>428625</xdr:colOff>
                    <xdr:row>13</xdr:row>
                    <xdr:rowOff>0</xdr:rowOff>
                  </to>
                </anchor>
              </controlPr>
            </control>
          </mc:Choice>
        </mc:AlternateContent>
        <mc:AlternateContent xmlns:mc="http://schemas.openxmlformats.org/markup-compatibility/2006">
          <mc:Choice Requires="x14">
            <control shapeId="24604" r:id="rId17" name="Check Box 28">
              <controlPr defaultSize="0" autoFill="0" autoLine="0" autoPict="0">
                <anchor moveWithCells="1">
                  <from>
                    <xdr:col>12</xdr:col>
                    <xdr:colOff>190500</xdr:colOff>
                    <xdr:row>11</xdr:row>
                    <xdr:rowOff>180975</xdr:rowOff>
                  </from>
                  <to>
                    <xdr:col>12</xdr:col>
                    <xdr:colOff>428625</xdr:colOff>
                    <xdr:row>13</xdr:row>
                    <xdr:rowOff>0</xdr:rowOff>
                  </to>
                </anchor>
              </controlPr>
            </control>
          </mc:Choice>
        </mc:AlternateContent>
        <mc:AlternateContent xmlns:mc="http://schemas.openxmlformats.org/markup-compatibility/2006">
          <mc:Choice Requires="x14">
            <control shapeId="24605" r:id="rId18" name="Check Box 29">
              <controlPr defaultSize="0" autoFill="0" autoLine="0" autoPict="0">
                <anchor moveWithCells="1">
                  <from>
                    <xdr:col>12</xdr:col>
                    <xdr:colOff>190500</xdr:colOff>
                    <xdr:row>12</xdr:row>
                    <xdr:rowOff>180975</xdr:rowOff>
                  </from>
                  <to>
                    <xdr:col>12</xdr:col>
                    <xdr:colOff>428625</xdr:colOff>
                    <xdr:row>14</xdr:row>
                    <xdr:rowOff>0</xdr:rowOff>
                  </to>
                </anchor>
              </controlPr>
            </control>
          </mc:Choice>
        </mc:AlternateContent>
        <mc:AlternateContent xmlns:mc="http://schemas.openxmlformats.org/markup-compatibility/2006">
          <mc:Choice Requires="x14">
            <control shapeId="24606" r:id="rId19" name="Check Box 30">
              <controlPr defaultSize="0" autoFill="0" autoLine="0" autoPict="0">
                <anchor moveWithCells="1">
                  <from>
                    <xdr:col>12</xdr:col>
                    <xdr:colOff>190500</xdr:colOff>
                    <xdr:row>12</xdr:row>
                    <xdr:rowOff>180975</xdr:rowOff>
                  </from>
                  <to>
                    <xdr:col>12</xdr:col>
                    <xdr:colOff>428625</xdr:colOff>
                    <xdr:row>14</xdr:row>
                    <xdr:rowOff>0</xdr:rowOff>
                  </to>
                </anchor>
              </controlPr>
            </control>
          </mc:Choice>
        </mc:AlternateContent>
        <mc:AlternateContent xmlns:mc="http://schemas.openxmlformats.org/markup-compatibility/2006">
          <mc:Choice Requires="x14">
            <control shapeId="24607" r:id="rId20" name="Check Box 31">
              <controlPr defaultSize="0" autoFill="0" autoLine="0" autoPict="0">
                <anchor moveWithCells="1">
                  <from>
                    <xdr:col>12</xdr:col>
                    <xdr:colOff>190500</xdr:colOff>
                    <xdr:row>13</xdr:row>
                    <xdr:rowOff>180975</xdr:rowOff>
                  </from>
                  <to>
                    <xdr:col>12</xdr:col>
                    <xdr:colOff>428625</xdr:colOff>
                    <xdr:row>15</xdr:row>
                    <xdr:rowOff>0</xdr:rowOff>
                  </to>
                </anchor>
              </controlPr>
            </control>
          </mc:Choice>
        </mc:AlternateContent>
        <mc:AlternateContent xmlns:mc="http://schemas.openxmlformats.org/markup-compatibility/2006">
          <mc:Choice Requires="x14">
            <control shapeId="24608" r:id="rId21" name="Check Box 32">
              <controlPr defaultSize="0" autoFill="0" autoLine="0" autoPict="0">
                <anchor moveWithCells="1">
                  <from>
                    <xdr:col>12</xdr:col>
                    <xdr:colOff>190500</xdr:colOff>
                    <xdr:row>13</xdr:row>
                    <xdr:rowOff>180975</xdr:rowOff>
                  </from>
                  <to>
                    <xdr:col>12</xdr:col>
                    <xdr:colOff>428625</xdr:colOff>
                    <xdr:row>15</xdr:row>
                    <xdr:rowOff>0</xdr:rowOff>
                  </to>
                </anchor>
              </controlPr>
            </control>
          </mc:Choice>
        </mc:AlternateContent>
        <mc:AlternateContent xmlns:mc="http://schemas.openxmlformats.org/markup-compatibility/2006">
          <mc:Choice Requires="x14">
            <control shapeId="24609" r:id="rId22" name="Check Box 33">
              <controlPr defaultSize="0" autoFill="0" autoLine="0" autoPict="0">
                <anchor moveWithCells="1">
                  <from>
                    <xdr:col>12</xdr:col>
                    <xdr:colOff>190500</xdr:colOff>
                    <xdr:row>14</xdr:row>
                    <xdr:rowOff>180975</xdr:rowOff>
                  </from>
                  <to>
                    <xdr:col>12</xdr:col>
                    <xdr:colOff>428625</xdr:colOff>
                    <xdr:row>16</xdr:row>
                    <xdr:rowOff>0</xdr:rowOff>
                  </to>
                </anchor>
              </controlPr>
            </control>
          </mc:Choice>
        </mc:AlternateContent>
        <mc:AlternateContent xmlns:mc="http://schemas.openxmlformats.org/markup-compatibility/2006">
          <mc:Choice Requires="x14">
            <control shapeId="24610" r:id="rId23" name="Check Box 34">
              <controlPr defaultSize="0" autoFill="0" autoLine="0" autoPict="0">
                <anchor moveWithCells="1">
                  <from>
                    <xdr:col>12</xdr:col>
                    <xdr:colOff>190500</xdr:colOff>
                    <xdr:row>14</xdr:row>
                    <xdr:rowOff>180975</xdr:rowOff>
                  </from>
                  <to>
                    <xdr:col>12</xdr:col>
                    <xdr:colOff>428625</xdr:colOff>
                    <xdr:row>16</xdr:row>
                    <xdr:rowOff>0</xdr:rowOff>
                  </to>
                </anchor>
              </controlPr>
            </control>
          </mc:Choice>
        </mc:AlternateContent>
        <mc:AlternateContent xmlns:mc="http://schemas.openxmlformats.org/markup-compatibility/2006">
          <mc:Choice Requires="x14">
            <control shapeId="24611" r:id="rId24" name="Check Box 35">
              <controlPr defaultSize="0" autoFill="0" autoLine="0" autoPict="0">
                <anchor moveWithCells="1">
                  <from>
                    <xdr:col>12</xdr:col>
                    <xdr:colOff>190500</xdr:colOff>
                    <xdr:row>15</xdr:row>
                    <xdr:rowOff>180975</xdr:rowOff>
                  </from>
                  <to>
                    <xdr:col>12</xdr:col>
                    <xdr:colOff>428625</xdr:colOff>
                    <xdr:row>17</xdr:row>
                    <xdr:rowOff>0</xdr:rowOff>
                  </to>
                </anchor>
              </controlPr>
            </control>
          </mc:Choice>
        </mc:AlternateContent>
        <mc:AlternateContent xmlns:mc="http://schemas.openxmlformats.org/markup-compatibility/2006">
          <mc:Choice Requires="x14">
            <control shapeId="24612" r:id="rId25" name="Check Box 36">
              <controlPr defaultSize="0" autoFill="0" autoLine="0" autoPict="0">
                <anchor moveWithCells="1">
                  <from>
                    <xdr:col>12</xdr:col>
                    <xdr:colOff>190500</xdr:colOff>
                    <xdr:row>15</xdr:row>
                    <xdr:rowOff>180975</xdr:rowOff>
                  </from>
                  <to>
                    <xdr:col>12</xdr:col>
                    <xdr:colOff>428625</xdr:colOff>
                    <xdr:row>17</xdr:row>
                    <xdr:rowOff>0</xdr:rowOff>
                  </to>
                </anchor>
              </controlPr>
            </control>
          </mc:Choice>
        </mc:AlternateContent>
        <mc:AlternateContent xmlns:mc="http://schemas.openxmlformats.org/markup-compatibility/2006">
          <mc:Choice Requires="x14">
            <control shapeId="24613" r:id="rId26" name="Check Box 37">
              <controlPr defaultSize="0" autoFill="0" autoLine="0" autoPict="0">
                <anchor moveWithCells="1">
                  <from>
                    <xdr:col>12</xdr:col>
                    <xdr:colOff>190500</xdr:colOff>
                    <xdr:row>16</xdr:row>
                    <xdr:rowOff>180975</xdr:rowOff>
                  </from>
                  <to>
                    <xdr:col>12</xdr:col>
                    <xdr:colOff>428625</xdr:colOff>
                    <xdr:row>18</xdr:row>
                    <xdr:rowOff>0</xdr:rowOff>
                  </to>
                </anchor>
              </controlPr>
            </control>
          </mc:Choice>
        </mc:AlternateContent>
        <mc:AlternateContent xmlns:mc="http://schemas.openxmlformats.org/markup-compatibility/2006">
          <mc:Choice Requires="x14">
            <control shapeId="24614" r:id="rId27" name="Check Box 38">
              <controlPr defaultSize="0" autoFill="0" autoLine="0" autoPict="0">
                <anchor moveWithCells="1">
                  <from>
                    <xdr:col>12</xdr:col>
                    <xdr:colOff>190500</xdr:colOff>
                    <xdr:row>16</xdr:row>
                    <xdr:rowOff>180975</xdr:rowOff>
                  </from>
                  <to>
                    <xdr:col>12</xdr:col>
                    <xdr:colOff>428625</xdr:colOff>
                    <xdr:row>18</xdr:row>
                    <xdr:rowOff>0</xdr:rowOff>
                  </to>
                </anchor>
              </controlPr>
            </control>
          </mc:Choice>
        </mc:AlternateContent>
        <mc:AlternateContent xmlns:mc="http://schemas.openxmlformats.org/markup-compatibility/2006">
          <mc:Choice Requires="x14">
            <control shapeId="24615" r:id="rId28" name="Check Box 39">
              <controlPr defaultSize="0" autoFill="0" autoLine="0" autoPict="0">
                <anchor moveWithCells="1">
                  <from>
                    <xdr:col>12</xdr:col>
                    <xdr:colOff>190500</xdr:colOff>
                    <xdr:row>17</xdr:row>
                    <xdr:rowOff>180975</xdr:rowOff>
                  </from>
                  <to>
                    <xdr:col>12</xdr:col>
                    <xdr:colOff>428625</xdr:colOff>
                    <xdr:row>19</xdr:row>
                    <xdr:rowOff>0</xdr:rowOff>
                  </to>
                </anchor>
              </controlPr>
            </control>
          </mc:Choice>
        </mc:AlternateContent>
        <mc:AlternateContent xmlns:mc="http://schemas.openxmlformats.org/markup-compatibility/2006">
          <mc:Choice Requires="x14">
            <control shapeId="24616" r:id="rId29" name="Check Box 40">
              <controlPr defaultSize="0" autoFill="0" autoLine="0" autoPict="0">
                <anchor moveWithCells="1">
                  <from>
                    <xdr:col>12</xdr:col>
                    <xdr:colOff>190500</xdr:colOff>
                    <xdr:row>17</xdr:row>
                    <xdr:rowOff>180975</xdr:rowOff>
                  </from>
                  <to>
                    <xdr:col>12</xdr:col>
                    <xdr:colOff>428625</xdr:colOff>
                    <xdr:row>19</xdr:row>
                    <xdr:rowOff>0</xdr:rowOff>
                  </to>
                </anchor>
              </controlPr>
            </control>
          </mc:Choice>
        </mc:AlternateContent>
        <mc:AlternateContent xmlns:mc="http://schemas.openxmlformats.org/markup-compatibility/2006">
          <mc:Choice Requires="x14">
            <control shapeId="24617" r:id="rId30" name="Check Box 41">
              <controlPr defaultSize="0" autoFill="0" autoLine="0" autoPict="0">
                <anchor moveWithCells="1">
                  <from>
                    <xdr:col>12</xdr:col>
                    <xdr:colOff>190500</xdr:colOff>
                    <xdr:row>18</xdr:row>
                    <xdr:rowOff>180975</xdr:rowOff>
                  </from>
                  <to>
                    <xdr:col>12</xdr:col>
                    <xdr:colOff>428625</xdr:colOff>
                    <xdr:row>20</xdr:row>
                    <xdr:rowOff>0</xdr:rowOff>
                  </to>
                </anchor>
              </controlPr>
            </control>
          </mc:Choice>
        </mc:AlternateContent>
        <mc:AlternateContent xmlns:mc="http://schemas.openxmlformats.org/markup-compatibility/2006">
          <mc:Choice Requires="x14">
            <control shapeId="24618" r:id="rId31" name="Check Box 42">
              <controlPr defaultSize="0" autoFill="0" autoLine="0" autoPict="0">
                <anchor moveWithCells="1">
                  <from>
                    <xdr:col>12</xdr:col>
                    <xdr:colOff>190500</xdr:colOff>
                    <xdr:row>18</xdr:row>
                    <xdr:rowOff>180975</xdr:rowOff>
                  </from>
                  <to>
                    <xdr:col>12</xdr:col>
                    <xdr:colOff>428625</xdr:colOff>
                    <xdr:row>20</xdr:row>
                    <xdr:rowOff>0</xdr:rowOff>
                  </to>
                </anchor>
              </controlPr>
            </control>
          </mc:Choice>
        </mc:AlternateContent>
        <mc:AlternateContent xmlns:mc="http://schemas.openxmlformats.org/markup-compatibility/2006">
          <mc:Choice Requires="x14">
            <control shapeId="24619" r:id="rId32" name="Check Box 43">
              <controlPr defaultSize="0" autoFill="0" autoLine="0" autoPict="0">
                <anchor moveWithCells="1">
                  <from>
                    <xdr:col>12</xdr:col>
                    <xdr:colOff>190500</xdr:colOff>
                    <xdr:row>19</xdr:row>
                    <xdr:rowOff>180975</xdr:rowOff>
                  </from>
                  <to>
                    <xdr:col>12</xdr:col>
                    <xdr:colOff>428625</xdr:colOff>
                    <xdr:row>21</xdr:row>
                    <xdr:rowOff>0</xdr:rowOff>
                  </to>
                </anchor>
              </controlPr>
            </control>
          </mc:Choice>
        </mc:AlternateContent>
        <mc:AlternateContent xmlns:mc="http://schemas.openxmlformats.org/markup-compatibility/2006">
          <mc:Choice Requires="x14">
            <control shapeId="24620" r:id="rId33" name="Check Box 44">
              <controlPr defaultSize="0" autoFill="0" autoLine="0" autoPict="0">
                <anchor moveWithCells="1">
                  <from>
                    <xdr:col>12</xdr:col>
                    <xdr:colOff>190500</xdr:colOff>
                    <xdr:row>19</xdr:row>
                    <xdr:rowOff>180975</xdr:rowOff>
                  </from>
                  <to>
                    <xdr:col>12</xdr:col>
                    <xdr:colOff>428625</xdr:colOff>
                    <xdr:row>21</xdr:row>
                    <xdr:rowOff>0</xdr:rowOff>
                  </to>
                </anchor>
              </controlPr>
            </control>
          </mc:Choice>
        </mc:AlternateContent>
        <mc:AlternateContent xmlns:mc="http://schemas.openxmlformats.org/markup-compatibility/2006">
          <mc:Choice Requires="x14">
            <control shapeId="24621" r:id="rId34" name="Check Box 45">
              <controlPr defaultSize="0" autoFill="0" autoLine="0" autoPict="0">
                <anchor moveWithCells="1">
                  <from>
                    <xdr:col>12</xdr:col>
                    <xdr:colOff>190500</xdr:colOff>
                    <xdr:row>20</xdr:row>
                    <xdr:rowOff>180975</xdr:rowOff>
                  </from>
                  <to>
                    <xdr:col>12</xdr:col>
                    <xdr:colOff>428625</xdr:colOff>
                    <xdr:row>22</xdr:row>
                    <xdr:rowOff>0</xdr:rowOff>
                  </to>
                </anchor>
              </controlPr>
            </control>
          </mc:Choice>
        </mc:AlternateContent>
        <mc:AlternateContent xmlns:mc="http://schemas.openxmlformats.org/markup-compatibility/2006">
          <mc:Choice Requires="x14">
            <control shapeId="24622" r:id="rId35" name="Check Box 46">
              <controlPr defaultSize="0" autoFill="0" autoLine="0" autoPict="0">
                <anchor moveWithCells="1">
                  <from>
                    <xdr:col>12</xdr:col>
                    <xdr:colOff>190500</xdr:colOff>
                    <xdr:row>20</xdr:row>
                    <xdr:rowOff>180975</xdr:rowOff>
                  </from>
                  <to>
                    <xdr:col>12</xdr:col>
                    <xdr:colOff>428625</xdr:colOff>
                    <xdr:row>22</xdr:row>
                    <xdr:rowOff>0</xdr:rowOff>
                  </to>
                </anchor>
              </controlPr>
            </control>
          </mc:Choice>
        </mc:AlternateContent>
        <mc:AlternateContent xmlns:mc="http://schemas.openxmlformats.org/markup-compatibility/2006">
          <mc:Choice Requires="x14">
            <control shapeId="24623" r:id="rId36" name="Check Box 47">
              <controlPr defaultSize="0" autoFill="0" autoLine="0" autoPict="0">
                <anchor moveWithCells="1">
                  <from>
                    <xdr:col>12</xdr:col>
                    <xdr:colOff>190500</xdr:colOff>
                    <xdr:row>21</xdr:row>
                    <xdr:rowOff>180975</xdr:rowOff>
                  </from>
                  <to>
                    <xdr:col>12</xdr:col>
                    <xdr:colOff>428625</xdr:colOff>
                    <xdr:row>23</xdr:row>
                    <xdr:rowOff>0</xdr:rowOff>
                  </to>
                </anchor>
              </controlPr>
            </control>
          </mc:Choice>
        </mc:AlternateContent>
        <mc:AlternateContent xmlns:mc="http://schemas.openxmlformats.org/markup-compatibility/2006">
          <mc:Choice Requires="x14">
            <control shapeId="24624" r:id="rId37" name="Check Box 48">
              <controlPr defaultSize="0" autoFill="0" autoLine="0" autoPict="0">
                <anchor moveWithCells="1">
                  <from>
                    <xdr:col>12</xdr:col>
                    <xdr:colOff>190500</xdr:colOff>
                    <xdr:row>21</xdr:row>
                    <xdr:rowOff>180975</xdr:rowOff>
                  </from>
                  <to>
                    <xdr:col>12</xdr:col>
                    <xdr:colOff>428625</xdr:colOff>
                    <xdr:row>23</xdr:row>
                    <xdr:rowOff>0</xdr:rowOff>
                  </to>
                </anchor>
              </controlPr>
            </control>
          </mc:Choice>
        </mc:AlternateContent>
        <mc:AlternateContent xmlns:mc="http://schemas.openxmlformats.org/markup-compatibility/2006">
          <mc:Choice Requires="x14">
            <control shapeId="24625" r:id="rId38" name="Check Box 49">
              <controlPr defaultSize="0" autoFill="0" autoLine="0" autoPict="0">
                <anchor moveWithCells="1">
                  <from>
                    <xdr:col>12</xdr:col>
                    <xdr:colOff>190500</xdr:colOff>
                    <xdr:row>22</xdr:row>
                    <xdr:rowOff>180975</xdr:rowOff>
                  </from>
                  <to>
                    <xdr:col>12</xdr:col>
                    <xdr:colOff>428625</xdr:colOff>
                    <xdr:row>24</xdr:row>
                    <xdr:rowOff>0</xdr:rowOff>
                  </to>
                </anchor>
              </controlPr>
            </control>
          </mc:Choice>
        </mc:AlternateContent>
        <mc:AlternateContent xmlns:mc="http://schemas.openxmlformats.org/markup-compatibility/2006">
          <mc:Choice Requires="x14">
            <control shapeId="24626" r:id="rId39" name="Check Box 50">
              <controlPr defaultSize="0" autoFill="0" autoLine="0" autoPict="0">
                <anchor moveWithCells="1">
                  <from>
                    <xdr:col>12</xdr:col>
                    <xdr:colOff>190500</xdr:colOff>
                    <xdr:row>22</xdr:row>
                    <xdr:rowOff>180975</xdr:rowOff>
                  </from>
                  <to>
                    <xdr:col>12</xdr:col>
                    <xdr:colOff>428625</xdr:colOff>
                    <xdr:row>24</xdr:row>
                    <xdr:rowOff>0</xdr:rowOff>
                  </to>
                </anchor>
              </controlPr>
            </control>
          </mc:Choice>
        </mc:AlternateContent>
        <mc:AlternateContent xmlns:mc="http://schemas.openxmlformats.org/markup-compatibility/2006">
          <mc:Choice Requires="x14">
            <control shapeId="24627" r:id="rId40" name="Check Box 51">
              <controlPr defaultSize="0" autoFill="0" autoLine="0" autoPict="0">
                <anchor moveWithCells="1">
                  <from>
                    <xdr:col>12</xdr:col>
                    <xdr:colOff>190500</xdr:colOff>
                    <xdr:row>23</xdr:row>
                    <xdr:rowOff>180975</xdr:rowOff>
                  </from>
                  <to>
                    <xdr:col>12</xdr:col>
                    <xdr:colOff>428625</xdr:colOff>
                    <xdr:row>25</xdr:row>
                    <xdr:rowOff>0</xdr:rowOff>
                  </to>
                </anchor>
              </controlPr>
            </control>
          </mc:Choice>
        </mc:AlternateContent>
        <mc:AlternateContent xmlns:mc="http://schemas.openxmlformats.org/markup-compatibility/2006">
          <mc:Choice Requires="x14">
            <control shapeId="24628" r:id="rId41" name="Check Box 52">
              <controlPr defaultSize="0" autoFill="0" autoLine="0" autoPict="0">
                <anchor moveWithCells="1">
                  <from>
                    <xdr:col>12</xdr:col>
                    <xdr:colOff>190500</xdr:colOff>
                    <xdr:row>23</xdr:row>
                    <xdr:rowOff>180975</xdr:rowOff>
                  </from>
                  <to>
                    <xdr:col>12</xdr:col>
                    <xdr:colOff>428625</xdr:colOff>
                    <xdr:row>25</xdr:row>
                    <xdr:rowOff>0</xdr:rowOff>
                  </to>
                </anchor>
              </controlPr>
            </control>
          </mc:Choice>
        </mc:AlternateContent>
        <mc:AlternateContent xmlns:mc="http://schemas.openxmlformats.org/markup-compatibility/2006">
          <mc:Choice Requires="x14">
            <control shapeId="24629" r:id="rId42" name="Check Box 53">
              <controlPr defaultSize="0" autoFill="0" autoLine="0" autoPict="0">
                <anchor moveWithCells="1">
                  <from>
                    <xdr:col>12</xdr:col>
                    <xdr:colOff>190500</xdr:colOff>
                    <xdr:row>24</xdr:row>
                    <xdr:rowOff>180975</xdr:rowOff>
                  </from>
                  <to>
                    <xdr:col>12</xdr:col>
                    <xdr:colOff>428625</xdr:colOff>
                    <xdr:row>26</xdr:row>
                    <xdr:rowOff>0</xdr:rowOff>
                  </to>
                </anchor>
              </controlPr>
            </control>
          </mc:Choice>
        </mc:AlternateContent>
        <mc:AlternateContent xmlns:mc="http://schemas.openxmlformats.org/markup-compatibility/2006">
          <mc:Choice Requires="x14">
            <control shapeId="24630" r:id="rId43" name="Check Box 54">
              <controlPr defaultSize="0" autoFill="0" autoLine="0" autoPict="0">
                <anchor moveWithCells="1">
                  <from>
                    <xdr:col>12</xdr:col>
                    <xdr:colOff>190500</xdr:colOff>
                    <xdr:row>24</xdr:row>
                    <xdr:rowOff>180975</xdr:rowOff>
                  </from>
                  <to>
                    <xdr:col>12</xdr:col>
                    <xdr:colOff>428625</xdr:colOff>
                    <xdr:row>26</xdr:row>
                    <xdr:rowOff>0</xdr:rowOff>
                  </to>
                </anchor>
              </controlPr>
            </control>
          </mc:Choice>
        </mc:AlternateContent>
        <mc:AlternateContent xmlns:mc="http://schemas.openxmlformats.org/markup-compatibility/2006">
          <mc:Choice Requires="x14">
            <control shapeId="24631" r:id="rId44" name="Check Box 55">
              <controlPr defaultSize="0" autoFill="0" autoLine="0" autoPict="0">
                <anchor moveWithCells="1">
                  <from>
                    <xdr:col>12</xdr:col>
                    <xdr:colOff>190500</xdr:colOff>
                    <xdr:row>25</xdr:row>
                    <xdr:rowOff>180975</xdr:rowOff>
                  </from>
                  <to>
                    <xdr:col>12</xdr:col>
                    <xdr:colOff>428625</xdr:colOff>
                    <xdr:row>27</xdr:row>
                    <xdr:rowOff>0</xdr:rowOff>
                  </to>
                </anchor>
              </controlPr>
            </control>
          </mc:Choice>
        </mc:AlternateContent>
        <mc:AlternateContent xmlns:mc="http://schemas.openxmlformats.org/markup-compatibility/2006">
          <mc:Choice Requires="x14">
            <control shapeId="24632" r:id="rId45" name="Check Box 56">
              <controlPr defaultSize="0" autoFill="0" autoLine="0" autoPict="0">
                <anchor moveWithCells="1">
                  <from>
                    <xdr:col>12</xdr:col>
                    <xdr:colOff>190500</xdr:colOff>
                    <xdr:row>25</xdr:row>
                    <xdr:rowOff>180975</xdr:rowOff>
                  </from>
                  <to>
                    <xdr:col>12</xdr:col>
                    <xdr:colOff>428625</xdr:colOff>
                    <xdr:row>27</xdr:row>
                    <xdr:rowOff>0</xdr:rowOff>
                  </to>
                </anchor>
              </controlPr>
            </control>
          </mc:Choice>
        </mc:AlternateContent>
        <mc:AlternateContent xmlns:mc="http://schemas.openxmlformats.org/markup-compatibility/2006">
          <mc:Choice Requires="x14">
            <control shapeId="24633" r:id="rId46" name="Check Box 57">
              <controlPr defaultSize="0" autoFill="0" autoLine="0" autoPict="0">
                <anchor moveWithCells="1">
                  <from>
                    <xdr:col>12</xdr:col>
                    <xdr:colOff>190500</xdr:colOff>
                    <xdr:row>26</xdr:row>
                    <xdr:rowOff>180975</xdr:rowOff>
                  </from>
                  <to>
                    <xdr:col>12</xdr:col>
                    <xdr:colOff>428625</xdr:colOff>
                    <xdr:row>28</xdr:row>
                    <xdr:rowOff>0</xdr:rowOff>
                  </to>
                </anchor>
              </controlPr>
            </control>
          </mc:Choice>
        </mc:AlternateContent>
        <mc:AlternateContent xmlns:mc="http://schemas.openxmlformats.org/markup-compatibility/2006">
          <mc:Choice Requires="x14">
            <control shapeId="24634" r:id="rId47" name="Check Box 58">
              <controlPr defaultSize="0" autoFill="0" autoLine="0" autoPict="0">
                <anchor moveWithCells="1">
                  <from>
                    <xdr:col>12</xdr:col>
                    <xdr:colOff>190500</xdr:colOff>
                    <xdr:row>26</xdr:row>
                    <xdr:rowOff>180975</xdr:rowOff>
                  </from>
                  <to>
                    <xdr:col>12</xdr:col>
                    <xdr:colOff>428625</xdr:colOff>
                    <xdr:row>28</xdr:row>
                    <xdr:rowOff>0</xdr:rowOff>
                  </to>
                </anchor>
              </controlPr>
            </control>
          </mc:Choice>
        </mc:AlternateContent>
        <mc:AlternateContent xmlns:mc="http://schemas.openxmlformats.org/markup-compatibility/2006">
          <mc:Choice Requires="x14">
            <control shapeId="24673" r:id="rId48" name="Check Box 97">
              <controlPr defaultSize="0" autoFill="0" autoLine="0" autoPict="0">
                <anchor moveWithCells="1">
                  <from>
                    <xdr:col>12</xdr:col>
                    <xdr:colOff>190500</xdr:colOff>
                    <xdr:row>7</xdr:row>
                    <xdr:rowOff>180975</xdr:rowOff>
                  </from>
                  <to>
                    <xdr:col>12</xdr:col>
                    <xdr:colOff>428625</xdr:colOff>
                    <xdr:row>9</xdr:row>
                    <xdr:rowOff>0</xdr:rowOff>
                  </to>
                </anchor>
              </controlPr>
            </control>
          </mc:Choice>
        </mc:AlternateContent>
        <mc:AlternateContent xmlns:mc="http://schemas.openxmlformats.org/markup-compatibility/2006">
          <mc:Choice Requires="x14">
            <control shapeId="24674" r:id="rId49" name="Check Box 98">
              <controlPr defaultSize="0" autoFill="0" autoLine="0" autoPict="0">
                <anchor moveWithCells="1">
                  <from>
                    <xdr:col>12</xdr:col>
                    <xdr:colOff>190500</xdr:colOff>
                    <xdr:row>8</xdr:row>
                    <xdr:rowOff>180975</xdr:rowOff>
                  </from>
                  <to>
                    <xdr:col>12</xdr:col>
                    <xdr:colOff>428625</xdr:colOff>
                    <xdr:row>10</xdr:row>
                    <xdr:rowOff>0</xdr:rowOff>
                  </to>
                </anchor>
              </controlPr>
            </control>
          </mc:Choice>
        </mc:AlternateContent>
        <mc:AlternateContent xmlns:mc="http://schemas.openxmlformats.org/markup-compatibility/2006">
          <mc:Choice Requires="x14">
            <control shapeId="24675" r:id="rId50" name="Check Box 99">
              <controlPr defaultSize="0" autoFill="0" autoLine="0" autoPict="0">
                <anchor moveWithCells="1">
                  <from>
                    <xdr:col>12</xdr:col>
                    <xdr:colOff>190500</xdr:colOff>
                    <xdr:row>8</xdr:row>
                    <xdr:rowOff>180975</xdr:rowOff>
                  </from>
                  <to>
                    <xdr:col>12</xdr:col>
                    <xdr:colOff>428625</xdr:colOff>
                    <xdr:row>10</xdr:row>
                    <xdr:rowOff>0</xdr:rowOff>
                  </to>
                </anchor>
              </controlPr>
            </control>
          </mc:Choice>
        </mc:AlternateContent>
        <mc:AlternateContent xmlns:mc="http://schemas.openxmlformats.org/markup-compatibility/2006">
          <mc:Choice Requires="x14">
            <control shapeId="24676" r:id="rId51" name="Check Box 100">
              <controlPr defaultSize="0" autoFill="0" autoLine="0" autoPict="0">
                <anchor moveWithCells="1">
                  <from>
                    <xdr:col>12</xdr:col>
                    <xdr:colOff>190500</xdr:colOff>
                    <xdr:row>9</xdr:row>
                    <xdr:rowOff>180975</xdr:rowOff>
                  </from>
                  <to>
                    <xdr:col>12</xdr:col>
                    <xdr:colOff>428625</xdr:colOff>
                    <xdr:row>11</xdr:row>
                    <xdr:rowOff>0</xdr:rowOff>
                  </to>
                </anchor>
              </controlPr>
            </control>
          </mc:Choice>
        </mc:AlternateContent>
        <mc:AlternateContent xmlns:mc="http://schemas.openxmlformats.org/markup-compatibility/2006">
          <mc:Choice Requires="x14">
            <control shapeId="24677" r:id="rId52" name="Check Box 101">
              <controlPr defaultSize="0" autoFill="0" autoLine="0" autoPict="0">
                <anchor moveWithCells="1">
                  <from>
                    <xdr:col>12</xdr:col>
                    <xdr:colOff>190500</xdr:colOff>
                    <xdr:row>9</xdr:row>
                    <xdr:rowOff>180975</xdr:rowOff>
                  </from>
                  <to>
                    <xdr:col>12</xdr:col>
                    <xdr:colOff>428625</xdr:colOff>
                    <xdr:row>11</xdr:row>
                    <xdr:rowOff>0</xdr:rowOff>
                  </to>
                </anchor>
              </controlPr>
            </control>
          </mc:Choice>
        </mc:AlternateContent>
        <mc:AlternateContent xmlns:mc="http://schemas.openxmlformats.org/markup-compatibility/2006">
          <mc:Choice Requires="x14">
            <control shapeId="24678" r:id="rId53" name="Check Box 102">
              <controlPr defaultSize="0" autoFill="0" autoLine="0" autoPict="0">
                <anchor moveWithCells="1">
                  <from>
                    <xdr:col>12</xdr:col>
                    <xdr:colOff>190500</xdr:colOff>
                    <xdr:row>9</xdr:row>
                    <xdr:rowOff>180975</xdr:rowOff>
                  </from>
                  <to>
                    <xdr:col>12</xdr:col>
                    <xdr:colOff>428625</xdr:colOff>
                    <xdr:row>11</xdr:row>
                    <xdr:rowOff>0</xdr:rowOff>
                  </to>
                </anchor>
              </controlPr>
            </control>
          </mc:Choice>
        </mc:AlternateContent>
        <mc:AlternateContent xmlns:mc="http://schemas.openxmlformats.org/markup-compatibility/2006">
          <mc:Choice Requires="x14">
            <control shapeId="24679" r:id="rId54" name="Check Box 103">
              <controlPr defaultSize="0" autoFill="0" autoLine="0" autoPict="0">
                <anchor moveWithCells="1">
                  <from>
                    <xdr:col>12</xdr:col>
                    <xdr:colOff>190500</xdr:colOff>
                    <xdr:row>10</xdr:row>
                    <xdr:rowOff>180975</xdr:rowOff>
                  </from>
                  <to>
                    <xdr:col>12</xdr:col>
                    <xdr:colOff>428625</xdr:colOff>
                    <xdr:row>12</xdr:row>
                    <xdr:rowOff>0</xdr:rowOff>
                  </to>
                </anchor>
              </controlPr>
            </control>
          </mc:Choice>
        </mc:AlternateContent>
        <mc:AlternateContent xmlns:mc="http://schemas.openxmlformats.org/markup-compatibility/2006">
          <mc:Choice Requires="x14">
            <control shapeId="24680" r:id="rId55" name="Check Box 104">
              <controlPr defaultSize="0" autoFill="0" autoLine="0" autoPict="0">
                <anchor moveWithCells="1">
                  <from>
                    <xdr:col>12</xdr:col>
                    <xdr:colOff>190500</xdr:colOff>
                    <xdr:row>10</xdr:row>
                    <xdr:rowOff>180975</xdr:rowOff>
                  </from>
                  <to>
                    <xdr:col>12</xdr:col>
                    <xdr:colOff>428625</xdr:colOff>
                    <xdr:row>12</xdr:row>
                    <xdr:rowOff>0</xdr:rowOff>
                  </to>
                </anchor>
              </controlPr>
            </control>
          </mc:Choice>
        </mc:AlternateContent>
        <mc:AlternateContent xmlns:mc="http://schemas.openxmlformats.org/markup-compatibility/2006">
          <mc:Choice Requires="x14">
            <control shapeId="24681" r:id="rId56" name="Check Box 105">
              <controlPr defaultSize="0" autoFill="0" autoLine="0" autoPict="0">
                <anchor moveWithCells="1">
                  <from>
                    <xdr:col>12</xdr:col>
                    <xdr:colOff>190500</xdr:colOff>
                    <xdr:row>10</xdr:row>
                    <xdr:rowOff>180975</xdr:rowOff>
                  </from>
                  <to>
                    <xdr:col>12</xdr:col>
                    <xdr:colOff>428625</xdr:colOff>
                    <xdr:row>12</xdr:row>
                    <xdr:rowOff>0</xdr:rowOff>
                  </to>
                </anchor>
              </controlPr>
            </control>
          </mc:Choice>
        </mc:AlternateContent>
        <mc:AlternateContent xmlns:mc="http://schemas.openxmlformats.org/markup-compatibility/2006">
          <mc:Choice Requires="x14">
            <control shapeId="24682" r:id="rId57" name="Check Box 106">
              <controlPr defaultSize="0" autoFill="0" autoLine="0" autoPict="0">
                <anchor moveWithCells="1">
                  <from>
                    <xdr:col>12</xdr:col>
                    <xdr:colOff>190500</xdr:colOff>
                    <xdr:row>11</xdr:row>
                    <xdr:rowOff>180975</xdr:rowOff>
                  </from>
                  <to>
                    <xdr:col>12</xdr:col>
                    <xdr:colOff>428625</xdr:colOff>
                    <xdr:row>13</xdr:row>
                    <xdr:rowOff>0</xdr:rowOff>
                  </to>
                </anchor>
              </controlPr>
            </control>
          </mc:Choice>
        </mc:AlternateContent>
        <mc:AlternateContent xmlns:mc="http://schemas.openxmlformats.org/markup-compatibility/2006">
          <mc:Choice Requires="x14">
            <control shapeId="24683" r:id="rId58" name="Check Box 107">
              <controlPr defaultSize="0" autoFill="0" autoLine="0" autoPict="0">
                <anchor moveWithCells="1">
                  <from>
                    <xdr:col>12</xdr:col>
                    <xdr:colOff>190500</xdr:colOff>
                    <xdr:row>11</xdr:row>
                    <xdr:rowOff>180975</xdr:rowOff>
                  </from>
                  <to>
                    <xdr:col>12</xdr:col>
                    <xdr:colOff>428625</xdr:colOff>
                    <xdr:row>13</xdr:row>
                    <xdr:rowOff>0</xdr:rowOff>
                  </to>
                </anchor>
              </controlPr>
            </control>
          </mc:Choice>
        </mc:AlternateContent>
        <mc:AlternateContent xmlns:mc="http://schemas.openxmlformats.org/markup-compatibility/2006">
          <mc:Choice Requires="x14">
            <control shapeId="24684" r:id="rId59" name="Check Box 108">
              <controlPr defaultSize="0" autoFill="0" autoLine="0" autoPict="0">
                <anchor moveWithCells="1">
                  <from>
                    <xdr:col>12</xdr:col>
                    <xdr:colOff>190500</xdr:colOff>
                    <xdr:row>11</xdr:row>
                    <xdr:rowOff>180975</xdr:rowOff>
                  </from>
                  <to>
                    <xdr:col>12</xdr:col>
                    <xdr:colOff>428625</xdr:colOff>
                    <xdr:row>13</xdr:row>
                    <xdr:rowOff>0</xdr:rowOff>
                  </to>
                </anchor>
              </controlPr>
            </control>
          </mc:Choice>
        </mc:AlternateContent>
        <mc:AlternateContent xmlns:mc="http://schemas.openxmlformats.org/markup-compatibility/2006">
          <mc:Choice Requires="x14">
            <control shapeId="24685" r:id="rId60" name="Check Box 109">
              <controlPr defaultSize="0" autoFill="0" autoLine="0" autoPict="0">
                <anchor moveWithCells="1">
                  <from>
                    <xdr:col>12</xdr:col>
                    <xdr:colOff>190500</xdr:colOff>
                    <xdr:row>12</xdr:row>
                    <xdr:rowOff>180975</xdr:rowOff>
                  </from>
                  <to>
                    <xdr:col>12</xdr:col>
                    <xdr:colOff>428625</xdr:colOff>
                    <xdr:row>14</xdr:row>
                    <xdr:rowOff>0</xdr:rowOff>
                  </to>
                </anchor>
              </controlPr>
            </control>
          </mc:Choice>
        </mc:AlternateContent>
        <mc:AlternateContent xmlns:mc="http://schemas.openxmlformats.org/markup-compatibility/2006">
          <mc:Choice Requires="x14">
            <control shapeId="24686" r:id="rId61" name="Check Box 110">
              <controlPr defaultSize="0" autoFill="0" autoLine="0" autoPict="0">
                <anchor moveWithCells="1">
                  <from>
                    <xdr:col>12</xdr:col>
                    <xdr:colOff>190500</xdr:colOff>
                    <xdr:row>12</xdr:row>
                    <xdr:rowOff>180975</xdr:rowOff>
                  </from>
                  <to>
                    <xdr:col>12</xdr:col>
                    <xdr:colOff>428625</xdr:colOff>
                    <xdr:row>14</xdr:row>
                    <xdr:rowOff>0</xdr:rowOff>
                  </to>
                </anchor>
              </controlPr>
            </control>
          </mc:Choice>
        </mc:AlternateContent>
        <mc:AlternateContent xmlns:mc="http://schemas.openxmlformats.org/markup-compatibility/2006">
          <mc:Choice Requires="x14">
            <control shapeId="24687" r:id="rId62" name="Check Box 111">
              <controlPr defaultSize="0" autoFill="0" autoLine="0" autoPict="0">
                <anchor moveWithCells="1">
                  <from>
                    <xdr:col>12</xdr:col>
                    <xdr:colOff>190500</xdr:colOff>
                    <xdr:row>12</xdr:row>
                    <xdr:rowOff>180975</xdr:rowOff>
                  </from>
                  <to>
                    <xdr:col>12</xdr:col>
                    <xdr:colOff>428625</xdr:colOff>
                    <xdr:row>14</xdr:row>
                    <xdr:rowOff>0</xdr:rowOff>
                  </to>
                </anchor>
              </controlPr>
            </control>
          </mc:Choice>
        </mc:AlternateContent>
        <mc:AlternateContent xmlns:mc="http://schemas.openxmlformats.org/markup-compatibility/2006">
          <mc:Choice Requires="x14">
            <control shapeId="24688" r:id="rId63" name="Check Box 112">
              <controlPr defaultSize="0" autoFill="0" autoLine="0" autoPict="0">
                <anchor moveWithCells="1">
                  <from>
                    <xdr:col>12</xdr:col>
                    <xdr:colOff>190500</xdr:colOff>
                    <xdr:row>13</xdr:row>
                    <xdr:rowOff>180975</xdr:rowOff>
                  </from>
                  <to>
                    <xdr:col>12</xdr:col>
                    <xdr:colOff>428625</xdr:colOff>
                    <xdr:row>15</xdr:row>
                    <xdr:rowOff>0</xdr:rowOff>
                  </to>
                </anchor>
              </controlPr>
            </control>
          </mc:Choice>
        </mc:AlternateContent>
        <mc:AlternateContent xmlns:mc="http://schemas.openxmlformats.org/markup-compatibility/2006">
          <mc:Choice Requires="x14">
            <control shapeId="24689" r:id="rId64" name="Check Box 113">
              <controlPr defaultSize="0" autoFill="0" autoLine="0" autoPict="0">
                <anchor moveWithCells="1">
                  <from>
                    <xdr:col>12</xdr:col>
                    <xdr:colOff>190500</xdr:colOff>
                    <xdr:row>13</xdr:row>
                    <xdr:rowOff>180975</xdr:rowOff>
                  </from>
                  <to>
                    <xdr:col>12</xdr:col>
                    <xdr:colOff>428625</xdr:colOff>
                    <xdr:row>15</xdr:row>
                    <xdr:rowOff>0</xdr:rowOff>
                  </to>
                </anchor>
              </controlPr>
            </control>
          </mc:Choice>
        </mc:AlternateContent>
        <mc:AlternateContent xmlns:mc="http://schemas.openxmlformats.org/markup-compatibility/2006">
          <mc:Choice Requires="x14">
            <control shapeId="24690" r:id="rId65" name="Check Box 114">
              <controlPr defaultSize="0" autoFill="0" autoLine="0" autoPict="0">
                <anchor moveWithCells="1">
                  <from>
                    <xdr:col>12</xdr:col>
                    <xdr:colOff>190500</xdr:colOff>
                    <xdr:row>13</xdr:row>
                    <xdr:rowOff>180975</xdr:rowOff>
                  </from>
                  <to>
                    <xdr:col>12</xdr:col>
                    <xdr:colOff>428625</xdr:colOff>
                    <xdr:row>15</xdr:row>
                    <xdr:rowOff>0</xdr:rowOff>
                  </to>
                </anchor>
              </controlPr>
            </control>
          </mc:Choice>
        </mc:AlternateContent>
        <mc:AlternateContent xmlns:mc="http://schemas.openxmlformats.org/markup-compatibility/2006">
          <mc:Choice Requires="x14">
            <control shapeId="24691" r:id="rId66" name="Check Box 115">
              <controlPr defaultSize="0" autoFill="0" autoLine="0" autoPict="0">
                <anchor moveWithCells="1">
                  <from>
                    <xdr:col>12</xdr:col>
                    <xdr:colOff>190500</xdr:colOff>
                    <xdr:row>14</xdr:row>
                    <xdr:rowOff>180975</xdr:rowOff>
                  </from>
                  <to>
                    <xdr:col>12</xdr:col>
                    <xdr:colOff>428625</xdr:colOff>
                    <xdr:row>16</xdr:row>
                    <xdr:rowOff>0</xdr:rowOff>
                  </to>
                </anchor>
              </controlPr>
            </control>
          </mc:Choice>
        </mc:AlternateContent>
        <mc:AlternateContent xmlns:mc="http://schemas.openxmlformats.org/markup-compatibility/2006">
          <mc:Choice Requires="x14">
            <control shapeId="24692" r:id="rId67" name="Check Box 116">
              <controlPr defaultSize="0" autoFill="0" autoLine="0" autoPict="0">
                <anchor moveWithCells="1">
                  <from>
                    <xdr:col>12</xdr:col>
                    <xdr:colOff>190500</xdr:colOff>
                    <xdr:row>14</xdr:row>
                    <xdr:rowOff>180975</xdr:rowOff>
                  </from>
                  <to>
                    <xdr:col>12</xdr:col>
                    <xdr:colOff>428625</xdr:colOff>
                    <xdr:row>16</xdr:row>
                    <xdr:rowOff>0</xdr:rowOff>
                  </to>
                </anchor>
              </controlPr>
            </control>
          </mc:Choice>
        </mc:AlternateContent>
        <mc:AlternateContent xmlns:mc="http://schemas.openxmlformats.org/markup-compatibility/2006">
          <mc:Choice Requires="x14">
            <control shapeId="24693" r:id="rId68" name="Check Box 117">
              <controlPr defaultSize="0" autoFill="0" autoLine="0" autoPict="0">
                <anchor moveWithCells="1">
                  <from>
                    <xdr:col>12</xdr:col>
                    <xdr:colOff>190500</xdr:colOff>
                    <xdr:row>14</xdr:row>
                    <xdr:rowOff>180975</xdr:rowOff>
                  </from>
                  <to>
                    <xdr:col>12</xdr:col>
                    <xdr:colOff>428625</xdr:colOff>
                    <xdr:row>16</xdr:row>
                    <xdr:rowOff>0</xdr:rowOff>
                  </to>
                </anchor>
              </controlPr>
            </control>
          </mc:Choice>
        </mc:AlternateContent>
        <mc:AlternateContent xmlns:mc="http://schemas.openxmlformats.org/markup-compatibility/2006">
          <mc:Choice Requires="x14">
            <control shapeId="24694" r:id="rId69" name="Check Box 118">
              <controlPr defaultSize="0" autoFill="0" autoLine="0" autoPict="0">
                <anchor moveWithCells="1">
                  <from>
                    <xdr:col>12</xdr:col>
                    <xdr:colOff>190500</xdr:colOff>
                    <xdr:row>15</xdr:row>
                    <xdr:rowOff>180975</xdr:rowOff>
                  </from>
                  <to>
                    <xdr:col>12</xdr:col>
                    <xdr:colOff>428625</xdr:colOff>
                    <xdr:row>17</xdr:row>
                    <xdr:rowOff>0</xdr:rowOff>
                  </to>
                </anchor>
              </controlPr>
            </control>
          </mc:Choice>
        </mc:AlternateContent>
        <mc:AlternateContent xmlns:mc="http://schemas.openxmlformats.org/markup-compatibility/2006">
          <mc:Choice Requires="x14">
            <control shapeId="24695" r:id="rId70" name="Check Box 119">
              <controlPr defaultSize="0" autoFill="0" autoLine="0" autoPict="0">
                <anchor moveWithCells="1">
                  <from>
                    <xdr:col>12</xdr:col>
                    <xdr:colOff>190500</xdr:colOff>
                    <xdr:row>15</xdr:row>
                    <xdr:rowOff>180975</xdr:rowOff>
                  </from>
                  <to>
                    <xdr:col>12</xdr:col>
                    <xdr:colOff>428625</xdr:colOff>
                    <xdr:row>17</xdr:row>
                    <xdr:rowOff>0</xdr:rowOff>
                  </to>
                </anchor>
              </controlPr>
            </control>
          </mc:Choice>
        </mc:AlternateContent>
        <mc:AlternateContent xmlns:mc="http://schemas.openxmlformats.org/markup-compatibility/2006">
          <mc:Choice Requires="x14">
            <control shapeId="24696" r:id="rId71" name="Check Box 120">
              <controlPr defaultSize="0" autoFill="0" autoLine="0" autoPict="0">
                <anchor moveWithCells="1">
                  <from>
                    <xdr:col>12</xdr:col>
                    <xdr:colOff>190500</xdr:colOff>
                    <xdr:row>15</xdr:row>
                    <xdr:rowOff>180975</xdr:rowOff>
                  </from>
                  <to>
                    <xdr:col>12</xdr:col>
                    <xdr:colOff>428625</xdr:colOff>
                    <xdr:row>17</xdr:row>
                    <xdr:rowOff>0</xdr:rowOff>
                  </to>
                </anchor>
              </controlPr>
            </control>
          </mc:Choice>
        </mc:AlternateContent>
        <mc:AlternateContent xmlns:mc="http://schemas.openxmlformats.org/markup-compatibility/2006">
          <mc:Choice Requires="x14">
            <control shapeId="24697" r:id="rId72" name="Check Box 121">
              <controlPr defaultSize="0" autoFill="0" autoLine="0" autoPict="0">
                <anchor moveWithCells="1">
                  <from>
                    <xdr:col>12</xdr:col>
                    <xdr:colOff>190500</xdr:colOff>
                    <xdr:row>16</xdr:row>
                    <xdr:rowOff>180975</xdr:rowOff>
                  </from>
                  <to>
                    <xdr:col>12</xdr:col>
                    <xdr:colOff>428625</xdr:colOff>
                    <xdr:row>18</xdr:row>
                    <xdr:rowOff>0</xdr:rowOff>
                  </to>
                </anchor>
              </controlPr>
            </control>
          </mc:Choice>
        </mc:AlternateContent>
        <mc:AlternateContent xmlns:mc="http://schemas.openxmlformats.org/markup-compatibility/2006">
          <mc:Choice Requires="x14">
            <control shapeId="24698" r:id="rId73" name="Check Box 122">
              <controlPr defaultSize="0" autoFill="0" autoLine="0" autoPict="0">
                <anchor moveWithCells="1">
                  <from>
                    <xdr:col>12</xdr:col>
                    <xdr:colOff>190500</xdr:colOff>
                    <xdr:row>16</xdr:row>
                    <xdr:rowOff>180975</xdr:rowOff>
                  </from>
                  <to>
                    <xdr:col>12</xdr:col>
                    <xdr:colOff>428625</xdr:colOff>
                    <xdr:row>18</xdr:row>
                    <xdr:rowOff>0</xdr:rowOff>
                  </to>
                </anchor>
              </controlPr>
            </control>
          </mc:Choice>
        </mc:AlternateContent>
        <mc:AlternateContent xmlns:mc="http://schemas.openxmlformats.org/markup-compatibility/2006">
          <mc:Choice Requires="x14">
            <control shapeId="24699" r:id="rId74" name="Check Box 123">
              <controlPr defaultSize="0" autoFill="0" autoLine="0" autoPict="0">
                <anchor moveWithCells="1">
                  <from>
                    <xdr:col>12</xdr:col>
                    <xdr:colOff>190500</xdr:colOff>
                    <xdr:row>16</xdr:row>
                    <xdr:rowOff>180975</xdr:rowOff>
                  </from>
                  <to>
                    <xdr:col>12</xdr:col>
                    <xdr:colOff>428625</xdr:colOff>
                    <xdr:row>18</xdr:row>
                    <xdr:rowOff>0</xdr:rowOff>
                  </to>
                </anchor>
              </controlPr>
            </control>
          </mc:Choice>
        </mc:AlternateContent>
        <mc:AlternateContent xmlns:mc="http://schemas.openxmlformats.org/markup-compatibility/2006">
          <mc:Choice Requires="x14">
            <control shapeId="24700" r:id="rId75" name="Check Box 124">
              <controlPr defaultSize="0" autoFill="0" autoLine="0" autoPict="0">
                <anchor moveWithCells="1">
                  <from>
                    <xdr:col>12</xdr:col>
                    <xdr:colOff>190500</xdr:colOff>
                    <xdr:row>17</xdr:row>
                    <xdr:rowOff>180975</xdr:rowOff>
                  </from>
                  <to>
                    <xdr:col>12</xdr:col>
                    <xdr:colOff>428625</xdr:colOff>
                    <xdr:row>19</xdr:row>
                    <xdr:rowOff>0</xdr:rowOff>
                  </to>
                </anchor>
              </controlPr>
            </control>
          </mc:Choice>
        </mc:AlternateContent>
        <mc:AlternateContent xmlns:mc="http://schemas.openxmlformats.org/markup-compatibility/2006">
          <mc:Choice Requires="x14">
            <control shapeId="24701" r:id="rId76" name="Check Box 125">
              <controlPr defaultSize="0" autoFill="0" autoLine="0" autoPict="0">
                <anchor moveWithCells="1">
                  <from>
                    <xdr:col>12</xdr:col>
                    <xdr:colOff>190500</xdr:colOff>
                    <xdr:row>17</xdr:row>
                    <xdr:rowOff>180975</xdr:rowOff>
                  </from>
                  <to>
                    <xdr:col>12</xdr:col>
                    <xdr:colOff>428625</xdr:colOff>
                    <xdr:row>19</xdr:row>
                    <xdr:rowOff>0</xdr:rowOff>
                  </to>
                </anchor>
              </controlPr>
            </control>
          </mc:Choice>
        </mc:AlternateContent>
        <mc:AlternateContent xmlns:mc="http://schemas.openxmlformats.org/markup-compatibility/2006">
          <mc:Choice Requires="x14">
            <control shapeId="24702" r:id="rId77" name="Check Box 126">
              <controlPr defaultSize="0" autoFill="0" autoLine="0" autoPict="0">
                <anchor moveWithCells="1">
                  <from>
                    <xdr:col>12</xdr:col>
                    <xdr:colOff>190500</xdr:colOff>
                    <xdr:row>17</xdr:row>
                    <xdr:rowOff>180975</xdr:rowOff>
                  </from>
                  <to>
                    <xdr:col>12</xdr:col>
                    <xdr:colOff>428625</xdr:colOff>
                    <xdr:row>19</xdr:row>
                    <xdr:rowOff>0</xdr:rowOff>
                  </to>
                </anchor>
              </controlPr>
            </control>
          </mc:Choice>
        </mc:AlternateContent>
        <mc:AlternateContent xmlns:mc="http://schemas.openxmlformats.org/markup-compatibility/2006">
          <mc:Choice Requires="x14">
            <control shapeId="24703" r:id="rId78" name="Check Box 127">
              <controlPr defaultSize="0" autoFill="0" autoLine="0" autoPict="0">
                <anchor moveWithCells="1">
                  <from>
                    <xdr:col>12</xdr:col>
                    <xdr:colOff>190500</xdr:colOff>
                    <xdr:row>18</xdr:row>
                    <xdr:rowOff>180975</xdr:rowOff>
                  </from>
                  <to>
                    <xdr:col>12</xdr:col>
                    <xdr:colOff>428625</xdr:colOff>
                    <xdr:row>20</xdr:row>
                    <xdr:rowOff>0</xdr:rowOff>
                  </to>
                </anchor>
              </controlPr>
            </control>
          </mc:Choice>
        </mc:AlternateContent>
        <mc:AlternateContent xmlns:mc="http://schemas.openxmlformats.org/markup-compatibility/2006">
          <mc:Choice Requires="x14">
            <control shapeId="24704" r:id="rId79" name="Check Box 128">
              <controlPr defaultSize="0" autoFill="0" autoLine="0" autoPict="0">
                <anchor moveWithCells="1">
                  <from>
                    <xdr:col>12</xdr:col>
                    <xdr:colOff>190500</xdr:colOff>
                    <xdr:row>18</xdr:row>
                    <xdr:rowOff>180975</xdr:rowOff>
                  </from>
                  <to>
                    <xdr:col>12</xdr:col>
                    <xdr:colOff>428625</xdr:colOff>
                    <xdr:row>20</xdr:row>
                    <xdr:rowOff>0</xdr:rowOff>
                  </to>
                </anchor>
              </controlPr>
            </control>
          </mc:Choice>
        </mc:AlternateContent>
        <mc:AlternateContent xmlns:mc="http://schemas.openxmlformats.org/markup-compatibility/2006">
          <mc:Choice Requires="x14">
            <control shapeId="24705" r:id="rId80" name="Check Box 129">
              <controlPr defaultSize="0" autoFill="0" autoLine="0" autoPict="0">
                <anchor moveWithCells="1">
                  <from>
                    <xdr:col>12</xdr:col>
                    <xdr:colOff>190500</xdr:colOff>
                    <xdr:row>18</xdr:row>
                    <xdr:rowOff>180975</xdr:rowOff>
                  </from>
                  <to>
                    <xdr:col>12</xdr:col>
                    <xdr:colOff>428625</xdr:colOff>
                    <xdr:row>20</xdr:row>
                    <xdr:rowOff>0</xdr:rowOff>
                  </to>
                </anchor>
              </controlPr>
            </control>
          </mc:Choice>
        </mc:AlternateContent>
        <mc:AlternateContent xmlns:mc="http://schemas.openxmlformats.org/markup-compatibility/2006">
          <mc:Choice Requires="x14">
            <control shapeId="24706" r:id="rId81" name="Check Box 130">
              <controlPr defaultSize="0" autoFill="0" autoLine="0" autoPict="0">
                <anchor moveWithCells="1">
                  <from>
                    <xdr:col>12</xdr:col>
                    <xdr:colOff>190500</xdr:colOff>
                    <xdr:row>19</xdr:row>
                    <xdr:rowOff>180975</xdr:rowOff>
                  </from>
                  <to>
                    <xdr:col>12</xdr:col>
                    <xdr:colOff>428625</xdr:colOff>
                    <xdr:row>21</xdr:row>
                    <xdr:rowOff>0</xdr:rowOff>
                  </to>
                </anchor>
              </controlPr>
            </control>
          </mc:Choice>
        </mc:AlternateContent>
        <mc:AlternateContent xmlns:mc="http://schemas.openxmlformats.org/markup-compatibility/2006">
          <mc:Choice Requires="x14">
            <control shapeId="24707" r:id="rId82" name="Check Box 131">
              <controlPr defaultSize="0" autoFill="0" autoLine="0" autoPict="0">
                <anchor moveWithCells="1">
                  <from>
                    <xdr:col>12</xdr:col>
                    <xdr:colOff>190500</xdr:colOff>
                    <xdr:row>19</xdr:row>
                    <xdr:rowOff>180975</xdr:rowOff>
                  </from>
                  <to>
                    <xdr:col>12</xdr:col>
                    <xdr:colOff>428625</xdr:colOff>
                    <xdr:row>21</xdr:row>
                    <xdr:rowOff>0</xdr:rowOff>
                  </to>
                </anchor>
              </controlPr>
            </control>
          </mc:Choice>
        </mc:AlternateContent>
        <mc:AlternateContent xmlns:mc="http://schemas.openxmlformats.org/markup-compatibility/2006">
          <mc:Choice Requires="x14">
            <control shapeId="24708" r:id="rId83" name="Check Box 132">
              <controlPr defaultSize="0" autoFill="0" autoLine="0" autoPict="0">
                <anchor moveWithCells="1">
                  <from>
                    <xdr:col>12</xdr:col>
                    <xdr:colOff>190500</xdr:colOff>
                    <xdr:row>19</xdr:row>
                    <xdr:rowOff>180975</xdr:rowOff>
                  </from>
                  <to>
                    <xdr:col>12</xdr:col>
                    <xdr:colOff>428625</xdr:colOff>
                    <xdr:row>21</xdr:row>
                    <xdr:rowOff>0</xdr:rowOff>
                  </to>
                </anchor>
              </controlPr>
            </control>
          </mc:Choice>
        </mc:AlternateContent>
        <mc:AlternateContent xmlns:mc="http://schemas.openxmlformats.org/markup-compatibility/2006">
          <mc:Choice Requires="x14">
            <control shapeId="24709" r:id="rId84" name="Check Box 133">
              <controlPr defaultSize="0" autoFill="0" autoLine="0" autoPict="0">
                <anchor moveWithCells="1">
                  <from>
                    <xdr:col>12</xdr:col>
                    <xdr:colOff>190500</xdr:colOff>
                    <xdr:row>20</xdr:row>
                    <xdr:rowOff>180975</xdr:rowOff>
                  </from>
                  <to>
                    <xdr:col>12</xdr:col>
                    <xdr:colOff>428625</xdr:colOff>
                    <xdr:row>22</xdr:row>
                    <xdr:rowOff>0</xdr:rowOff>
                  </to>
                </anchor>
              </controlPr>
            </control>
          </mc:Choice>
        </mc:AlternateContent>
        <mc:AlternateContent xmlns:mc="http://schemas.openxmlformats.org/markup-compatibility/2006">
          <mc:Choice Requires="x14">
            <control shapeId="24710" r:id="rId85" name="Check Box 134">
              <controlPr defaultSize="0" autoFill="0" autoLine="0" autoPict="0">
                <anchor moveWithCells="1">
                  <from>
                    <xdr:col>12</xdr:col>
                    <xdr:colOff>190500</xdr:colOff>
                    <xdr:row>20</xdr:row>
                    <xdr:rowOff>180975</xdr:rowOff>
                  </from>
                  <to>
                    <xdr:col>12</xdr:col>
                    <xdr:colOff>428625</xdr:colOff>
                    <xdr:row>22</xdr:row>
                    <xdr:rowOff>0</xdr:rowOff>
                  </to>
                </anchor>
              </controlPr>
            </control>
          </mc:Choice>
        </mc:AlternateContent>
        <mc:AlternateContent xmlns:mc="http://schemas.openxmlformats.org/markup-compatibility/2006">
          <mc:Choice Requires="x14">
            <control shapeId="24711" r:id="rId86" name="Check Box 135">
              <controlPr defaultSize="0" autoFill="0" autoLine="0" autoPict="0">
                <anchor moveWithCells="1">
                  <from>
                    <xdr:col>12</xdr:col>
                    <xdr:colOff>190500</xdr:colOff>
                    <xdr:row>20</xdr:row>
                    <xdr:rowOff>180975</xdr:rowOff>
                  </from>
                  <to>
                    <xdr:col>12</xdr:col>
                    <xdr:colOff>428625</xdr:colOff>
                    <xdr:row>22</xdr:row>
                    <xdr:rowOff>0</xdr:rowOff>
                  </to>
                </anchor>
              </controlPr>
            </control>
          </mc:Choice>
        </mc:AlternateContent>
        <mc:AlternateContent xmlns:mc="http://schemas.openxmlformats.org/markup-compatibility/2006">
          <mc:Choice Requires="x14">
            <control shapeId="24712" r:id="rId87" name="Check Box 136">
              <controlPr defaultSize="0" autoFill="0" autoLine="0" autoPict="0">
                <anchor moveWithCells="1">
                  <from>
                    <xdr:col>12</xdr:col>
                    <xdr:colOff>190500</xdr:colOff>
                    <xdr:row>21</xdr:row>
                    <xdr:rowOff>180975</xdr:rowOff>
                  </from>
                  <to>
                    <xdr:col>12</xdr:col>
                    <xdr:colOff>428625</xdr:colOff>
                    <xdr:row>23</xdr:row>
                    <xdr:rowOff>0</xdr:rowOff>
                  </to>
                </anchor>
              </controlPr>
            </control>
          </mc:Choice>
        </mc:AlternateContent>
        <mc:AlternateContent xmlns:mc="http://schemas.openxmlformats.org/markup-compatibility/2006">
          <mc:Choice Requires="x14">
            <control shapeId="24713" r:id="rId88" name="Check Box 137">
              <controlPr defaultSize="0" autoFill="0" autoLine="0" autoPict="0">
                <anchor moveWithCells="1">
                  <from>
                    <xdr:col>12</xdr:col>
                    <xdr:colOff>190500</xdr:colOff>
                    <xdr:row>21</xdr:row>
                    <xdr:rowOff>180975</xdr:rowOff>
                  </from>
                  <to>
                    <xdr:col>12</xdr:col>
                    <xdr:colOff>428625</xdr:colOff>
                    <xdr:row>23</xdr:row>
                    <xdr:rowOff>0</xdr:rowOff>
                  </to>
                </anchor>
              </controlPr>
            </control>
          </mc:Choice>
        </mc:AlternateContent>
        <mc:AlternateContent xmlns:mc="http://schemas.openxmlformats.org/markup-compatibility/2006">
          <mc:Choice Requires="x14">
            <control shapeId="24714" r:id="rId89" name="Check Box 138">
              <controlPr defaultSize="0" autoFill="0" autoLine="0" autoPict="0">
                <anchor moveWithCells="1">
                  <from>
                    <xdr:col>12</xdr:col>
                    <xdr:colOff>190500</xdr:colOff>
                    <xdr:row>21</xdr:row>
                    <xdr:rowOff>180975</xdr:rowOff>
                  </from>
                  <to>
                    <xdr:col>12</xdr:col>
                    <xdr:colOff>428625</xdr:colOff>
                    <xdr:row>23</xdr:row>
                    <xdr:rowOff>0</xdr:rowOff>
                  </to>
                </anchor>
              </controlPr>
            </control>
          </mc:Choice>
        </mc:AlternateContent>
        <mc:AlternateContent xmlns:mc="http://schemas.openxmlformats.org/markup-compatibility/2006">
          <mc:Choice Requires="x14">
            <control shapeId="24715" r:id="rId90" name="Check Box 139">
              <controlPr defaultSize="0" autoFill="0" autoLine="0" autoPict="0">
                <anchor moveWithCells="1">
                  <from>
                    <xdr:col>12</xdr:col>
                    <xdr:colOff>190500</xdr:colOff>
                    <xdr:row>22</xdr:row>
                    <xdr:rowOff>180975</xdr:rowOff>
                  </from>
                  <to>
                    <xdr:col>12</xdr:col>
                    <xdr:colOff>428625</xdr:colOff>
                    <xdr:row>24</xdr:row>
                    <xdr:rowOff>0</xdr:rowOff>
                  </to>
                </anchor>
              </controlPr>
            </control>
          </mc:Choice>
        </mc:AlternateContent>
        <mc:AlternateContent xmlns:mc="http://schemas.openxmlformats.org/markup-compatibility/2006">
          <mc:Choice Requires="x14">
            <control shapeId="24716" r:id="rId91" name="Check Box 140">
              <controlPr defaultSize="0" autoFill="0" autoLine="0" autoPict="0">
                <anchor moveWithCells="1">
                  <from>
                    <xdr:col>12</xdr:col>
                    <xdr:colOff>190500</xdr:colOff>
                    <xdr:row>22</xdr:row>
                    <xdr:rowOff>180975</xdr:rowOff>
                  </from>
                  <to>
                    <xdr:col>12</xdr:col>
                    <xdr:colOff>428625</xdr:colOff>
                    <xdr:row>24</xdr:row>
                    <xdr:rowOff>0</xdr:rowOff>
                  </to>
                </anchor>
              </controlPr>
            </control>
          </mc:Choice>
        </mc:AlternateContent>
        <mc:AlternateContent xmlns:mc="http://schemas.openxmlformats.org/markup-compatibility/2006">
          <mc:Choice Requires="x14">
            <control shapeId="24717" r:id="rId92" name="Check Box 141">
              <controlPr defaultSize="0" autoFill="0" autoLine="0" autoPict="0">
                <anchor moveWithCells="1">
                  <from>
                    <xdr:col>12</xdr:col>
                    <xdr:colOff>190500</xdr:colOff>
                    <xdr:row>22</xdr:row>
                    <xdr:rowOff>180975</xdr:rowOff>
                  </from>
                  <to>
                    <xdr:col>12</xdr:col>
                    <xdr:colOff>428625</xdr:colOff>
                    <xdr:row>24</xdr:row>
                    <xdr:rowOff>0</xdr:rowOff>
                  </to>
                </anchor>
              </controlPr>
            </control>
          </mc:Choice>
        </mc:AlternateContent>
        <mc:AlternateContent xmlns:mc="http://schemas.openxmlformats.org/markup-compatibility/2006">
          <mc:Choice Requires="x14">
            <control shapeId="24718" r:id="rId93" name="Check Box 142">
              <controlPr defaultSize="0" autoFill="0" autoLine="0" autoPict="0">
                <anchor moveWithCells="1">
                  <from>
                    <xdr:col>12</xdr:col>
                    <xdr:colOff>190500</xdr:colOff>
                    <xdr:row>23</xdr:row>
                    <xdr:rowOff>180975</xdr:rowOff>
                  </from>
                  <to>
                    <xdr:col>12</xdr:col>
                    <xdr:colOff>428625</xdr:colOff>
                    <xdr:row>25</xdr:row>
                    <xdr:rowOff>0</xdr:rowOff>
                  </to>
                </anchor>
              </controlPr>
            </control>
          </mc:Choice>
        </mc:AlternateContent>
        <mc:AlternateContent xmlns:mc="http://schemas.openxmlformats.org/markup-compatibility/2006">
          <mc:Choice Requires="x14">
            <control shapeId="24719" r:id="rId94" name="Check Box 143">
              <controlPr defaultSize="0" autoFill="0" autoLine="0" autoPict="0">
                <anchor moveWithCells="1">
                  <from>
                    <xdr:col>12</xdr:col>
                    <xdr:colOff>190500</xdr:colOff>
                    <xdr:row>23</xdr:row>
                    <xdr:rowOff>180975</xdr:rowOff>
                  </from>
                  <to>
                    <xdr:col>12</xdr:col>
                    <xdr:colOff>428625</xdr:colOff>
                    <xdr:row>25</xdr:row>
                    <xdr:rowOff>0</xdr:rowOff>
                  </to>
                </anchor>
              </controlPr>
            </control>
          </mc:Choice>
        </mc:AlternateContent>
        <mc:AlternateContent xmlns:mc="http://schemas.openxmlformats.org/markup-compatibility/2006">
          <mc:Choice Requires="x14">
            <control shapeId="24720" r:id="rId95" name="Check Box 144">
              <controlPr defaultSize="0" autoFill="0" autoLine="0" autoPict="0">
                <anchor moveWithCells="1">
                  <from>
                    <xdr:col>12</xdr:col>
                    <xdr:colOff>190500</xdr:colOff>
                    <xdr:row>23</xdr:row>
                    <xdr:rowOff>180975</xdr:rowOff>
                  </from>
                  <to>
                    <xdr:col>12</xdr:col>
                    <xdr:colOff>428625</xdr:colOff>
                    <xdr:row>25</xdr:row>
                    <xdr:rowOff>0</xdr:rowOff>
                  </to>
                </anchor>
              </controlPr>
            </control>
          </mc:Choice>
        </mc:AlternateContent>
        <mc:AlternateContent xmlns:mc="http://schemas.openxmlformats.org/markup-compatibility/2006">
          <mc:Choice Requires="x14">
            <control shapeId="24721" r:id="rId96" name="Check Box 145">
              <controlPr defaultSize="0" autoFill="0" autoLine="0" autoPict="0">
                <anchor moveWithCells="1">
                  <from>
                    <xdr:col>12</xdr:col>
                    <xdr:colOff>190500</xdr:colOff>
                    <xdr:row>24</xdr:row>
                    <xdr:rowOff>180975</xdr:rowOff>
                  </from>
                  <to>
                    <xdr:col>12</xdr:col>
                    <xdr:colOff>428625</xdr:colOff>
                    <xdr:row>26</xdr:row>
                    <xdr:rowOff>0</xdr:rowOff>
                  </to>
                </anchor>
              </controlPr>
            </control>
          </mc:Choice>
        </mc:AlternateContent>
        <mc:AlternateContent xmlns:mc="http://schemas.openxmlformats.org/markup-compatibility/2006">
          <mc:Choice Requires="x14">
            <control shapeId="24722" r:id="rId97" name="Check Box 146">
              <controlPr defaultSize="0" autoFill="0" autoLine="0" autoPict="0">
                <anchor moveWithCells="1">
                  <from>
                    <xdr:col>12</xdr:col>
                    <xdr:colOff>190500</xdr:colOff>
                    <xdr:row>24</xdr:row>
                    <xdr:rowOff>180975</xdr:rowOff>
                  </from>
                  <to>
                    <xdr:col>12</xdr:col>
                    <xdr:colOff>428625</xdr:colOff>
                    <xdr:row>26</xdr:row>
                    <xdr:rowOff>0</xdr:rowOff>
                  </to>
                </anchor>
              </controlPr>
            </control>
          </mc:Choice>
        </mc:AlternateContent>
        <mc:AlternateContent xmlns:mc="http://schemas.openxmlformats.org/markup-compatibility/2006">
          <mc:Choice Requires="x14">
            <control shapeId="24723" r:id="rId98" name="Check Box 147">
              <controlPr defaultSize="0" autoFill="0" autoLine="0" autoPict="0">
                <anchor moveWithCells="1">
                  <from>
                    <xdr:col>12</xdr:col>
                    <xdr:colOff>190500</xdr:colOff>
                    <xdr:row>24</xdr:row>
                    <xdr:rowOff>180975</xdr:rowOff>
                  </from>
                  <to>
                    <xdr:col>12</xdr:col>
                    <xdr:colOff>428625</xdr:colOff>
                    <xdr:row>26</xdr:row>
                    <xdr:rowOff>0</xdr:rowOff>
                  </to>
                </anchor>
              </controlPr>
            </control>
          </mc:Choice>
        </mc:AlternateContent>
        <mc:AlternateContent xmlns:mc="http://schemas.openxmlformats.org/markup-compatibility/2006">
          <mc:Choice Requires="x14">
            <control shapeId="24724" r:id="rId99" name="Check Box 148">
              <controlPr defaultSize="0" autoFill="0" autoLine="0" autoPict="0">
                <anchor moveWithCells="1">
                  <from>
                    <xdr:col>12</xdr:col>
                    <xdr:colOff>190500</xdr:colOff>
                    <xdr:row>25</xdr:row>
                    <xdr:rowOff>180975</xdr:rowOff>
                  </from>
                  <to>
                    <xdr:col>12</xdr:col>
                    <xdr:colOff>428625</xdr:colOff>
                    <xdr:row>27</xdr:row>
                    <xdr:rowOff>0</xdr:rowOff>
                  </to>
                </anchor>
              </controlPr>
            </control>
          </mc:Choice>
        </mc:AlternateContent>
        <mc:AlternateContent xmlns:mc="http://schemas.openxmlformats.org/markup-compatibility/2006">
          <mc:Choice Requires="x14">
            <control shapeId="24725" r:id="rId100" name="Check Box 149">
              <controlPr defaultSize="0" autoFill="0" autoLine="0" autoPict="0">
                <anchor moveWithCells="1">
                  <from>
                    <xdr:col>12</xdr:col>
                    <xdr:colOff>190500</xdr:colOff>
                    <xdr:row>25</xdr:row>
                    <xdr:rowOff>180975</xdr:rowOff>
                  </from>
                  <to>
                    <xdr:col>12</xdr:col>
                    <xdr:colOff>428625</xdr:colOff>
                    <xdr:row>27</xdr:row>
                    <xdr:rowOff>0</xdr:rowOff>
                  </to>
                </anchor>
              </controlPr>
            </control>
          </mc:Choice>
        </mc:AlternateContent>
        <mc:AlternateContent xmlns:mc="http://schemas.openxmlformats.org/markup-compatibility/2006">
          <mc:Choice Requires="x14">
            <control shapeId="24726" r:id="rId101" name="Check Box 150">
              <controlPr defaultSize="0" autoFill="0" autoLine="0" autoPict="0">
                <anchor moveWithCells="1">
                  <from>
                    <xdr:col>12</xdr:col>
                    <xdr:colOff>190500</xdr:colOff>
                    <xdr:row>25</xdr:row>
                    <xdr:rowOff>180975</xdr:rowOff>
                  </from>
                  <to>
                    <xdr:col>12</xdr:col>
                    <xdr:colOff>428625</xdr:colOff>
                    <xdr:row>27</xdr:row>
                    <xdr:rowOff>0</xdr:rowOff>
                  </to>
                </anchor>
              </controlPr>
            </control>
          </mc:Choice>
        </mc:AlternateContent>
        <mc:AlternateContent xmlns:mc="http://schemas.openxmlformats.org/markup-compatibility/2006">
          <mc:Choice Requires="x14">
            <control shapeId="24727" r:id="rId102" name="Check Box 151">
              <controlPr defaultSize="0" autoFill="0" autoLine="0" autoPict="0">
                <anchor moveWithCells="1">
                  <from>
                    <xdr:col>12</xdr:col>
                    <xdr:colOff>190500</xdr:colOff>
                    <xdr:row>26</xdr:row>
                    <xdr:rowOff>180975</xdr:rowOff>
                  </from>
                  <to>
                    <xdr:col>12</xdr:col>
                    <xdr:colOff>428625</xdr:colOff>
                    <xdr:row>28</xdr:row>
                    <xdr:rowOff>0</xdr:rowOff>
                  </to>
                </anchor>
              </controlPr>
            </control>
          </mc:Choice>
        </mc:AlternateContent>
        <mc:AlternateContent xmlns:mc="http://schemas.openxmlformats.org/markup-compatibility/2006">
          <mc:Choice Requires="x14">
            <control shapeId="24728" r:id="rId103" name="Check Box 152">
              <controlPr defaultSize="0" autoFill="0" autoLine="0" autoPict="0">
                <anchor moveWithCells="1">
                  <from>
                    <xdr:col>12</xdr:col>
                    <xdr:colOff>190500</xdr:colOff>
                    <xdr:row>26</xdr:row>
                    <xdr:rowOff>180975</xdr:rowOff>
                  </from>
                  <to>
                    <xdr:col>12</xdr:col>
                    <xdr:colOff>428625</xdr:colOff>
                    <xdr:row>28</xdr:row>
                    <xdr:rowOff>0</xdr:rowOff>
                  </to>
                </anchor>
              </controlPr>
            </control>
          </mc:Choice>
        </mc:AlternateContent>
        <mc:AlternateContent xmlns:mc="http://schemas.openxmlformats.org/markup-compatibility/2006">
          <mc:Choice Requires="x14">
            <control shapeId="24793" r:id="rId104" name="Check Box 217">
              <controlPr defaultSize="0" autoFill="0" autoLine="0" autoPict="0">
                <anchor moveWithCells="1">
                  <from>
                    <xdr:col>3</xdr:col>
                    <xdr:colOff>190500</xdr:colOff>
                    <xdr:row>6</xdr:row>
                    <xdr:rowOff>180975</xdr:rowOff>
                  </from>
                  <to>
                    <xdr:col>3</xdr:col>
                    <xdr:colOff>428625</xdr:colOff>
                    <xdr:row>8</xdr:row>
                    <xdr:rowOff>9525</xdr:rowOff>
                  </to>
                </anchor>
              </controlPr>
            </control>
          </mc:Choice>
        </mc:AlternateContent>
        <mc:AlternateContent xmlns:mc="http://schemas.openxmlformats.org/markup-compatibility/2006">
          <mc:Choice Requires="x14">
            <control shapeId="24794" r:id="rId105" name="Check Box 218">
              <controlPr defaultSize="0" autoFill="0" autoLine="0" autoPict="0">
                <anchor moveWithCells="1">
                  <from>
                    <xdr:col>3</xdr:col>
                    <xdr:colOff>190500</xdr:colOff>
                    <xdr:row>7</xdr:row>
                    <xdr:rowOff>180975</xdr:rowOff>
                  </from>
                  <to>
                    <xdr:col>3</xdr:col>
                    <xdr:colOff>428625</xdr:colOff>
                    <xdr:row>9</xdr:row>
                    <xdr:rowOff>0</xdr:rowOff>
                  </to>
                </anchor>
              </controlPr>
            </control>
          </mc:Choice>
        </mc:AlternateContent>
        <mc:AlternateContent xmlns:mc="http://schemas.openxmlformats.org/markup-compatibility/2006">
          <mc:Choice Requires="x14">
            <control shapeId="24795" r:id="rId106" name="Check Box 219">
              <controlPr defaultSize="0" autoFill="0" autoLine="0" autoPict="0">
                <anchor moveWithCells="1">
                  <from>
                    <xdr:col>3</xdr:col>
                    <xdr:colOff>190500</xdr:colOff>
                    <xdr:row>8</xdr:row>
                    <xdr:rowOff>180975</xdr:rowOff>
                  </from>
                  <to>
                    <xdr:col>3</xdr:col>
                    <xdr:colOff>428625</xdr:colOff>
                    <xdr:row>10</xdr:row>
                    <xdr:rowOff>0</xdr:rowOff>
                  </to>
                </anchor>
              </controlPr>
            </control>
          </mc:Choice>
        </mc:AlternateContent>
        <mc:AlternateContent xmlns:mc="http://schemas.openxmlformats.org/markup-compatibility/2006">
          <mc:Choice Requires="x14">
            <control shapeId="24796" r:id="rId107" name="Check Box 220">
              <controlPr defaultSize="0" autoFill="0" autoLine="0" autoPict="0">
                <anchor moveWithCells="1">
                  <from>
                    <xdr:col>3</xdr:col>
                    <xdr:colOff>190500</xdr:colOff>
                    <xdr:row>9</xdr:row>
                    <xdr:rowOff>180975</xdr:rowOff>
                  </from>
                  <to>
                    <xdr:col>3</xdr:col>
                    <xdr:colOff>428625</xdr:colOff>
                    <xdr:row>11</xdr:row>
                    <xdr:rowOff>0</xdr:rowOff>
                  </to>
                </anchor>
              </controlPr>
            </control>
          </mc:Choice>
        </mc:AlternateContent>
        <mc:AlternateContent xmlns:mc="http://schemas.openxmlformats.org/markup-compatibility/2006">
          <mc:Choice Requires="x14">
            <control shapeId="24797" r:id="rId108" name="Check Box 221">
              <controlPr defaultSize="0" autoFill="0" autoLine="0" autoPict="0">
                <anchor moveWithCells="1">
                  <from>
                    <xdr:col>3</xdr:col>
                    <xdr:colOff>190500</xdr:colOff>
                    <xdr:row>9</xdr:row>
                    <xdr:rowOff>180975</xdr:rowOff>
                  </from>
                  <to>
                    <xdr:col>3</xdr:col>
                    <xdr:colOff>428625</xdr:colOff>
                    <xdr:row>11</xdr:row>
                    <xdr:rowOff>0</xdr:rowOff>
                  </to>
                </anchor>
              </controlPr>
            </control>
          </mc:Choice>
        </mc:AlternateContent>
        <mc:AlternateContent xmlns:mc="http://schemas.openxmlformats.org/markup-compatibility/2006">
          <mc:Choice Requires="x14">
            <control shapeId="24798" r:id="rId109" name="Check Box 222">
              <controlPr defaultSize="0" autoFill="0" autoLine="0" autoPict="0">
                <anchor moveWithCells="1">
                  <from>
                    <xdr:col>3</xdr:col>
                    <xdr:colOff>190500</xdr:colOff>
                    <xdr:row>10</xdr:row>
                    <xdr:rowOff>180975</xdr:rowOff>
                  </from>
                  <to>
                    <xdr:col>3</xdr:col>
                    <xdr:colOff>428625</xdr:colOff>
                    <xdr:row>12</xdr:row>
                    <xdr:rowOff>0</xdr:rowOff>
                  </to>
                </anchor>
              </controlPr>
            </control>
          </mc:Choice>
        </mc:AlternateContent>
        <mc:AlternateContent xmlns:mc="http://schemas.openxmlformats.org/markup-compatibility/2006">
          <mc:Choice Requires="x14">
            <control shapeId="24799" r:id="rId110" name="Check Box 223">
              <controlPr defaultSize="0" autoFill="0" autoLine="0" autoPict="0">
                <anchor moveWithCells="1">
                  <from>
                    <xdr:col>3</xdr:col>
                    <xdr:colOff>190500</xdr:colOff>
                    <xdr:row>10</xdr:row>
                    <xdr:rowOff>180975</xdr:rowOff>
                  </from>
                  <to>
                    <xdr:col>3</xdr:col>
                    <xdr:colOff>428625</xdr:colOff>
                    <xdr:row>12</xdr:row>
                    <xdr:rowOff>0</xdr:rowOff>
                  </to>
                </anchor>
              </controlPr>
            </control>
          </mc:Choice>
        </mc:AlternateContent>
        <mc:AlternateContent xmlns:mc="http://schemas.openxmlformats.org/markup-compatibility/2006">
          <mc:Choice Requires="x14">
            <control shapeId="24800" r:id="rId111" name="Check Box 224">
              <controlPr defaultSize="0" autoFill="0" autoLine="0" autoPict="0">
                <anchor moveWithCells="1">
                  <from>
                    <xdr:col>3</xdr:col>
                    <xdr:colOff>190500</xdr:colOff>
                    <xdr:row>11</xdr:row>
                    <xdr:rowOff>180975</xdr:rowOff>
                  </from>
                  <to>
                    <xdr:col>3</xdr:col>
                    <xdr:colOff>428625</xdr:colOff>
                    <xdr:row>13</xdr:row>
                    <xdr:rowOff>0</xdr:rowOff>
                  </to>
                </anchor>
              </controlPr>
            </control>
          </mc:Choice>
        </mc:AlternateContent>
        <mc:AlternateContent xmlns:mc="http://schemas.openxmlformats.org/markup-compatibility/2006">
          <mc:Choice Requires="x14">
            <control shapeId="24801" r:id="rId112" name="Check Box 225">
              <controlPr defaultSize="0" autoFill="0" autoLine="0" autoPict="0">
                <anchor moveWithCells="1">
                  <from>
                    <xdr:col>3</xdr:col>
                    <xdr:colOff>190500</xdr:colOff>
                    <xdr:row>11</xdr:row>
                    <xdr:rowOff>180975</xdr:rowOff>
                  </from>
                  <to>
                    <xdr:col>3</xdr:col>
                    <xdr:colOff>428625</xdr:colOff>
                    <xdr:row>13</xdr:row>
                    <xdr:rowOff>0</xdr:rowOff>
                  </to>
                </anchor>
              </controlPr>
            </control>
          </mc:Choice>
        </mc:AlternateContent>
        <mc:AlternateContent xmlns:mc="http://schemas.openxmlformats.org/markup-compatibility/2006">
          <mc:Choice Requires="x14">
            <control shapeId="24802" r:id="rId113" name="Check Box 226">
              <controlPr defaultSize="0" autoFill="0" autoLine="0" autoPict="0">
                <anchor moveWithCells="1">
                  <from>
                    <xdr:col>3</xdr:col>
                    <xdr:colOff>190500</xdr:colOff>
                    <xdr:row>12</xdr:row>
                    <xdr:rowOff>180975</xdr:rowOff>
                  </from>
                  <to>
                    <xdr:col>3</xdr:col>
                    <xdr:colOff>428625</xdr:colOff>
                    <xdr:row>14</xdr:row>
                    <xdr:rowOff>0</xdr:rowOff>
                  </to>
                </anchor>
              </controlPr>
            </control>
          </mc:Choice>
        </mc:AlternateContent>
        <mc:AlternateContent xmlns:mc="http://schemas.openxmlformats.org/markup-compatibility/2006">
          <mc:Choice Requires="x14">
            <control shapeId="24803" r:id="rId114" name="Check Box 227">
              <controlPr defaultSize="0" autoFill="0" autoLine="0" autoPict="0">
                <anchor moveWithCells="1">
                  <from>
                    <xdr:col>3</xdr:col>
                    <xdr:colOff>190500</xdr:colOff>
                    <xdr:row>12</xdr:row>
                    <xdr:rowOff>180975</xdr:rowOff>
                  </from>
                  <to>
                    <xdr:col>3</xdr:col>
                    <xdr:colOff>428625</xdr:colOff>
                    <xdr:row>14</xdr:row>
                    <xdr:rowOff>0</xdr:rowOff>
                  </to>
                </anchor>
              </controlPr>
            </control>
          </mc:Choice>
        </mc:AlternateContent>
        <mc:AlternateContent xmlns:mc="http://schemas.openxmlformats.org/markup-compatibility/2006">
          <mc:Choice Requires="x14">
            <control shapeId="24804" r:id="rId115" name="Check Box 228">
              <controlPr defaultSize="0" autoFill="0" autoLine="0" autoPict="0">
                <anchor moveWithCells="1">
                  <from>
                    <xdr:col>3</xdr:col>
                    <xdr:colOff>190500</xdr:colOff>
                    <xdr:row>13</xdr:row>
                    <xdr:rowOff>180975</xdr:rowOff>
                  </from>
                  <to>
                    <xdr:col>3</xdr:col>
                    <xdr:colOff>428625</xdr:colOff>
                    <xdr:row>15</xdr:row>
                    <xdr:rowOff>0</xdr:rowOff>
                  </to>
                </anchor>
              </controlPr>
            </control>
          </mc:Choice>
        </mc:AlternateContent>
        <mc:AlternateContent xmlns:mc="http://schemas.openxmlformats.org/markup-compatibility/2006">
          <mc:Choice Requires="x14">
            <control shapeId="24805" r:id="rId116" name="Check Box 229">
              <controlPr defaultSize="0" autoFill="0" autoLine="0" autoPict="0">
                <anchor moveWithCells="1">
                  <from>
                    <xdr:col>3</xdr:col>
                    <xdr:colOff>190500</xdr:colOff>
                    <xdr:row>13</xdr:row>
                    <xdr:rowOff>180975</xdr:rowOff>
                  </from>
                  <to>
                    <xdr:col>3</xdr:col>
                    <xdr:colOff>428625</xdr:colOff>
                    <xdr:row>15</xdr:row>
                    <xdr:rowOff>0</xdr:rowOff>
                  </to>
                </anchor>
              </controlPr>
            </control>
          </mc:Choice>
        </mc:AlternateContent>
        <mc:AlternateContent xmlns:mc="http://schemas.openxmlformats.org/markup-compatibility/2006">
          <mc:Choice Requires="x14">
            <control shapeId="24806" r:id="rId117" name="Check Box 230">
              <controlPr defaultSize="0" autoFill="0" autoLine="0" autoPict="0">
                <anchor moveWithCells="1">
                  <from>
                    <xdr:col>3</xdr:col>
                    <xdr:colOff>190500</xdr:colOff>
                    <xdr:row>14</xdr:row>
                    <xdr:rowOff>180975</xdr:rowOff>
                  </from>
                  <to>
                    <xdr:col>3</xdr:col>
                    <xdr:colOff>428625</xdr:colOff>
                    <xdr:row>16</xdr:row>
                    <xdr:rowOff>0</xdr:rowOff>
                  </to>
                </anchor>
              </controlPr>
            </control>
          </mc:Choice>
        </mc:AlternateContent>
        <mc:AlternateContent xmlns:mc="http://schemas.openxmlformats.org/markup-compatibility/2006">
          <mc:Choice Requires="x14">
            <control shapeId="24807" r:id="rId118" name="Check Box 231">
              <controlPr defaultSize="0" autoFill="0" autoLine="0" autoPict="0">
                <anchor moveWithCells="1">
                  <from>
                    <xdr:col>3</xdr:col>
                    <xdr:colOff>190500</xdr:colOff>
                    <xdr:row>14</xdr:row>
                    <xdr:rowOff>180975</xdr:rowOff>
                  </from>
                  <to>
                    <xdr:col>3</xdr:col>
                    <xdr:colOff>428625</xdr:colOff>
                    <xdr:row>16</xdr:row>
                    <xdr:rowOff>0</xdr:rowOff>
                  </to>
                </anchor>
              </controlPr>
            </control>
          </mc:Choice>
        </mc:AlternateContent>
        <mc:AlternateContent xmlns:mc="http://schemas.openxmlformats.org/markup-compatibility/2006">
          <mc:Choice Requires="x14">
            <control shapeId="24808" r:id="rId119" name="Check Box 232">
              <controlPr defaultSize="0" autoFill="0" autoLine="0" autoPict="0">
                <anchor moveWithCells="1">
                  <from>
                    <xdr:col>3</xdr:col>
                    <xdr:colOff>190500</xdr:colOff>
                    <xdr:row>15</xdr:row>
                    <xdr:rowOff>180975</xdr:rowOff>
                  </from>
                  <to>
                    <xdr:col>3</xdr:col>
                    <xdr:colOff>428625</xdr:colOff>
                    <xdr:row>17</xdr:row>
                    <xdr:rowOff>0</xdr:rowOff>
                  </to>
                </anchor>
              </controlPr>
            </control>
          </mc:Choice>
        </mc:AlternateContent>
        <mc:AlternateContent xmlns:mc="http://schemas.openxmlformats.org/markup-compatibility/2006">
          <mc:Choice Requires="x14">
            <control shapeId="24809" r:id="rId120" name="Check Box 233">
              <controlPr defaultSize="0" autoFill="0" autoLine="0" autoPict="0">
                <anchor moveWithCells="1">
                  <from>
                    <xdr:col>3</xdr:col>
                    <xdr:colOff>190500</xdr:colOff>
                    <xdr:row>15</xdr:row>
                    <xdr:rowOff>180975</xdr:rowOff>
                  </from>
                  <to>
                    <xdr:col>3</xdr:col>
                    <xdr:colOff>428625</xdr:colOff>
                    <xdr:row>17</xdr:row>
                    <xdr:rowOff>0</xdr:rowOff>
                  </to>
                </anchor>
              </controlPr>
            </control>
          </mc:Choice>
        </mc:AlternateContent>
        <mc:AlternateContent xmlns:mc="http://schemas.openxmlformats.org/markup-compatibility/2006">
          <mc:Choice Requires="x14">
            <control shapeId="24810" r:id="rId121" name="Check Box 234">
              <controlPr defaultSize="0" autoFill="0" autoLine="0" autoPict="0">
                <anchor moveWithCells="1">
                  <from>
                    <xdr:col>3</xdr:col>
                    <xdr:colOff>190500</xdr:colOff>
                    <xdr:row>16</xdr:row>
                    <xdr:rowOff>180975</xdr:rowOff>
                  </from>
                  <to>
                    <xdr:col>3</xdr:col>
                    <xdr:colOff>428625</xdr:colOff>
                    <xdr:row>18</xdr:row>
                    <xdr:rowOff>0</xdr:rowOff>
                  </to>
                </anchor>
              </controlPr>
            </control>
          </mc:Choice>
        </mc:AlternateContent>
        <mc:AlternateContent xmlns:mc="http://schemas.openxmlformats.org/markup-compatibility/2006">
          <mc:Choice Requires="x14">
            <control shapeId="24811" r:id="rId122" name="Check Box 235">
              <controlPr defaultSize="0" autoFill="0" autoLine="0" autoPict="0">
                <anchor moveWithCells="1">
                  <from>
                    <xdr:col>3</xdr:col>
                    <xdr:colOff>190500</xdr:colOff>
                    <xdr:row>16</xdr:row>
                    <xdr:rowOff>180975</xdr:rowOff>
                  </from>
                  <to>
                    <xdr:col>3</xdr:col>
                    <xdr:colOff>428625</xdr:colOff>
                    <xdr:row>18</xdr:row>
                    <xdr:rowOff>0</xdr:rowOff>
                  </to>
                </anchor>
              </controlPr>
            </control>
          </mc:Choice>
        </mc:AlternateContent>
        <mc:AlternateContent xmlns:mc="http://schemas.openxmlformats.org/markup-compatibility/2006">
          <mc:Choice Requires="x14">
            <control shapeId="24812" r:id="rId123" name="Check Box 236">
              <controlPr defaultSize="0" autoFill="0" autoLine="0" autoPict="0">
                <anchor moveWithCells="1">
                  <from>
                    <xdr:col>3</xdr:col>
                    <xdr:colOff>190500</xdr:colOff>
                    <xdr:row>17</xdr:row>
                    <xdr:rowOff>180975</xdr:rowOff>
                  </from>
                  <to>
                    <xdr:col>3</xdr:col>
                    <xdr:colOff>428625</xdr:colOff>
                    <xdr:row>19</xdr:row>
                    <xdr:rowOff>0</xdr:rowOff>
                  </to>
                </anchor>
              </controlPr>
            </control>
          </mc:Choice>
        </mc:AlternateContent>
        <mc:AlternateContent xmlns:mc="http://schemas.openxmlformats.org/markup-compatibility/2006">
          <mc:Choice Requires="x14">
            <control shapeId="24813" r:id="rId124" name="Check Box 237">
              <controlPr defaultSize="0" autoFill="0" autoLine="0" autoPict="0">
                <anchor moveWithCells="1">
                  <from>
                    <xdr:col>3</xdr:col>
                    <xdr:colOff>190500</xdr:colOff>
                    <xdr:row>17</xdr:row>
                    <xdr:rowOff>180975</xdr:rowOff>
                  </from>
                  <to>
                    <xdr:col>3</xdr:col>
                    <xdr:colOff>428625</xdr:colOff>
                    <xdr:row>19</xdr:row>
                    <xdr:rowOff>0</xdr:rowOff>
                  </to>
                </anchor>
              </controlPr>
            </control>
          </mc:Choice>
        </mc:AlternateContent>
        <mc:AlternateContent xmlns:mc="http://schemas.openxmlformats.org/markup-compatibility/2006">
          <mc:Choice Requires="x14">
            <control shapeId="24814" r:id="rId125" name="Check Box 238">
              <controlPr defaultSize="0" autoFill="0" autoLine="0" autoPict="0">
                <anchor moveWithCells="1">
                  <from>
                    <xdr:col>3</xdr:col>
                    <xdr:colOff>190500</xdr:colOff>
                    <xdr:row>18</xdr:row>
                    <xdr:rowOff>180975</xdr:rowOff>
                  </from>
                  <to>
                    <xdr:col>3</xdr:col>
                    <xdr:colOff>428625</xdr:colOff>
                    <xdr:row>20</xdr:row>
                    <xdr:rowOff>0</xdr:rowOff>
                  </to>
                </anchor>
              </controlPr>
            </control>
          </mc:Choice>
        </mc:AlternateContent>
        <mc:AlternateContent xmlns:mc="http://schemas.openxmlformats.org/markup-compatibility/2006">
          <mc:Choice Requires="x14">
            <control shapeId="24815" r:id="rId126" name="Check Box 239">
              <controlPr defaultSize="0" autoFill="0" autoLine="0" autoPict="0">
                <anchor moveWithCells="1">
                  <from>
                    <xdr:col>3</xdr:col>
                    <xdr:colOff>190500</xdr:colOff>
                    <xdr:row>18</xdr:row>
                    <xdr:rowOff>180975</xdr:rowOff>
                  </from>
                  <to>
                    <xdr:col>3</xdr:col>
                    <xdr:colOff>428625</xdr:colOff>
                    <xdr:row>20</xdr:row>
                    <xdr:rowOff>0</xdr:rowOff>
                  </to>
                </anchor>
              </controlPr>
            </control>
          </mc:Choice>
        </mc:AlternateContent>
        <mc:AlternateContent xmlns:mc="http://schemas.openxmlformats.org/markup-compatibility/2006">
          <mc:Choice Requires="x14">
            <control shapeId="24816" r:id="rId127" name="Check Box 240">
              <controlPr defaultSize="0" autoFill="0" autoLine="0" autoPict="0">
                <anchor moveWithCells="1">
                  <from>
                    <xdr:col>3</xdr:col>
                    <xdr:colOff>190500</xdr:colOff>
                    <xdr:row>19</xdr:row>
                    <xdr:rowOff>180975</xdr:rowOff>
                  </from>
                  <to>
                    <xdr:col>3</xdr:col>
                    <xdr:colOff>428625</xdr:colOff>
                    <xdr:row>21</xdr:row>
                    <xdr:rowOff>0</xdr:rowOff>
                  </to>
                </anchor>
              </controlPr>
            </control>
          </mc:Choice>
        </mc:AlternateContent>
        <mc:AlternateContent xmlns:mc="http://schemas.openxmlformats.org/markup-compatibility/2006">
          <mc:Choice Requires="x14">
            <control shapeId="24817" r:id="rId128" name="Check Box 241">
              <controlPr defaultSize="0" autoFill="0" autoLine="0" autoPict="0">
                <anchor moveWithCells="1">
                  <from>
                    <xdr:col>3</xdr:col>
                    <xdr:colOff>190500</xdr:colOff>
                    <xdr:row>19</xdr:row>
                    <xdr:rowOff>180975</xdr:rowOff>
                  </from>
                  <to>
                    <xdr:col>3</xdr:col>
                    <xdr:colOff>428625</xdr:colOff>
                    <xdr:row>21</xdr:row>
                    <xdr:rowOff>0</xdr:rowOff>
                  </to>
                </anchor>
              </controlPr>
            </control>
          </mc:Choice>
        </mc:AlternateContent>
        <mc:AlternateContent xmlns:mc="http://schemas.openxmlformats.org/markup-compatibility/2006">
          <mc:Choice Requires="x14">
            <control shapeId="24818" r:id="rId129" name="Check Box 242">
              <controlPr defaultSize="0" autoFill="0" autoLine="0" autoPict="0">
                <anchor moveWithCells="1">
                  <from>
                    <xdr:col>3</xdr:col>
                    <xdr:colOff>190500</xdr:colOff>
                    <xdr:row>20</xdr:row>
                    <xdr:rowOff>180975</xdr:rowOff>
                  </from>
                  <to>
                    <xdr:col>3</xdr:col>
                    <xdr:colOff>428625</xdr:colOff>
                    <xdr:row>22</xdr:row>
                    <xdr:rowOff>0</xdr:rowOff>
                  </to>
                </anchor>
              </controlPr>
            </control>
          </mc:Choice>
        </mc:AlternateContent>
        <mc:AlternateContent xmlns:mc="http://schemas.openxmlformats.org/markup-compatibility/2006">
          <mc:Choice Requires="x14">
            <control shapeId="24819" r:id="rId130" name="Check Box 243">
              <controlPr defaultSize="0" autoFill="0" autoLine="0" autoPict="0">
                <anchor moveWithCells="1">
                  <from>
                    <xdr:col>3</xdr:col>
                    <xdr:colOff>190500</xdr:colOff>
                    <xdr:row>20</xdr:row>
                    <xdr:rowOff>180975</xdr:rowOff>
                  </from>
                  <to>
                    <xdr:col>3</xdr:col>
                    <xdr:colOff>428625</xdr:colOff>
                    <xdr:row>22</xdr:row>
                    <xdr:rowOff>0</xdr:rowOff>
                  </to>
                </anchor>
              </controlPr>
            </control>
          </mc:Choice>
        </mc:AlternateContent>
        <mc:AlternateContent xmlns:mc="http://schemas.openxmlformats.org/markup-compatibility/2006">
          <mc:Choice Requires="x14">
            <control shapeId="24820" r:id="rId131" name="Check Box 244">
              <controlPr defaultSize="0" autoFill="0" autoLine="0" autoPict="0">
                <anchor moveWithCells="1">
                  <from>
                    <xdr:col>3</xdr:col>
                    <xdr:colOff>190500</xdr:colOff>
                    <xdr:row>21</xdr:row>
                    <xdr:rowOff>180975</xdr:rowOff>
                  </from>
                  <to>
                    <xdr:col>3</xdr:col>
                    <xdr:colOff>428625</xdr:colOff>
                    <xdr:row>23</xdr:row>
                    <xdr:rowOff>0</xdr:rowOff>
                  </to>
                </anchor>
              </controlPr>
            </control>
          </mc:Choice>
        </mc:AlternateContent>
        <mc:AlternateContent xmlns:mc="http://schemas.openxmlformats.org/markup-compatibility/2006">
          <mc:Choice Requires="x14">
            <control shapeId="24821" r:id="rId132" name="Check Box 245">
              <controlPr defaultSize="0" autoFill="0" autoLine="0" autoPict="0">
                <anchor moveWithCells="1">
                  <from>
                    <xdr:col>3</xdr:col>
                    <xdr:colOff>190500</xdr:colOff>
                    <xdr:row>21</xdr:row>
                    <xdr:rowOff>180975</xdr:rowOff>
                  </from>
                  <to>
                    <xdr:col>3</xdr:col>
                    <xdr:colOff>428625</xdr:colOff>
                    <xdr:row>23</xdr:row>
                    <xdr:rowOff>0</xdr:rowOff>
                  </to>
                </anchor>
              </controlPr>
            </control>
          </mc:Choice>
        </mc:AlternateContent>
        <mc:AlternateContent xmlns:mc="http://schemas.openxmlformats.org/markup-compatibility/2006">
          <mc:Choice Requires="x14">
            <control shapeId="24822" r:id="rId133" name="Check Box 246">
              <controlPr defaultSize="0" autoFill="0" autoLine="0" autoPict="0">
                <anchor moveWithCells="1">
                  <from>
                    <xdr:col>3</xdr:col>
                    <xdr:colOff>190500</xdr:colOff>
                    <xdr:row>22</xdr:row>
                    <xdr:rowOff>180975</xdr:rowOff>
                  </from>
                  <to>
                    <xdr:col>3</xdr:col>
                    <xdr:colOff>428625</xdr:colOff>
                    <xdr:row>24</xdr:row>
                    <xdr:rowOff>0</xdr:rowOff>
                  </to>
                </anchor>
              </controlPr>
            </control>
          </mc:Choice>
        </mc:AlternateContent>
        <mc:AlternateContent xmlns:mc="http://schemas.openxmlformats.org/markup-compatibility/2006">
          <mc:Choice Requires="x14">
            <control shapeId="24823" r:id="rId134" name="Check Box 247">
              <controlPr defaultSize="0" autoFill="0" autoLine="0" autoPict="0">
                <anchor moveWithCells="1">
                  <from>
                    <xdr:col>3</xdr:col>
                    <xdr:colOff>190500</xdr:colOff>
                    <xdr:row>22</xdr:row>
                    <xdr:rowOff>180975</xdr:rowOff>
                  </from>
                  <to>
                    <xdr:col>3</xdr:col>
                    <xdr:colOff>428625</xdr:colOff>
                    <xdr:row>24</xdr:row>
                    <xdr:rowOff>0</xdr:rowOff>
                  </to>
                </anchor>
              </controlPr>
            </control>
          </mc:Choice>
        </mc:AlternateContent>
        <mc:AlternateContent xmlns:mc="http://schemas.openxmlformats.org/markup-compatibility/2006">
          <mc:Choice Requires="x14">
            <control shapeId="24824" r:id="rId135" name="Check Box 248">
              <controlPr defaultSize="0" autoFill="0" autoLine="0" autoPict="0">
                <anchor moveWithCells="1">
                  <from>
                    <xdr:col>3</xdr:col>
                    <xdr:colOff>190500</xdr:colOff>
                    <xdr:row>23</xdr:row>
                    <xdr:rowOff>180975</xdr:rowOff>
                  </from>
                  <to>
                    <xdr:col>3</xdr:col>
                    <xdr:colOff>428625</xdr:colOff>
                    <xdr:row>25</xdr:row>
                    <xdr:rowOff>0</xdr:rowOff>
                  </to>
                </anchor>
              </controlPr>
            </control>
          </mc:Choice>
        </mc:AlternateContent>
        <mc:AlternateContent xmlns:mc="http://schemas.openxmlformats.org/markup-compatibility/2006">
          <mc:Choice Requires="x14">
            <control shapeId="24825" r:id="rId136" name="Check Box 249">
              <controlPr defaultSize="0" autoFill="0" autoLine="0" autoPict="0">
                <anchor moveWithCells="1">
                  <from>
                    <xdr:col>3</xdr:col>
                    <xdr:colOff>190500</xdr:colOff>
                    <xdr:row>23</xdr:row>
                    <xdr:rowOff>180975</xdr:rowOff>
                  </from>
                  <to>
                    <xdr:col>3</xdr:col>
                    <xdr:colOff>428625</xdr:colOff>
                    <xdr:row>25</xdr:row>
                    <xdr:rowOff>0</xdr:rowOff>
                  </to>
                </anchor>
              </controlPr>
            </control>
          </mc:Choice>
        </mc:AlternateContent>
        <mc:AlternateContent xmlns:mc="http://schemas.openxmlformats.org/markup-compatibility/2006">
          <mc:Choice Requires="x14">
            <control shapeId="24826" r:id="rId137" name="Check Box 250">
              <controlPr defaultSize="0" autoFill="0" autoLine="0" autoPict="0">
                <anchor moveWithCells="1">
                  <from>
                    <xdr:col>3</xdr:col>
                    <xdr:colOff>190500</xdr:colOff>
                    <xdr:row>24</xdr:row>
                    <xdr:rowOff>180975</xdr:rowOff>
                  </from>
                  <to>
                    <xdr:col>3</xdr:col>
                    <xdr:colOff>428625</xdr:colOff>
                    <xdr:row>26</xdr:row>
                    <xdr:rowOff>0</xdr:rowOff>
                  </to>
                </anchor>
              </controlPr>
            </control>
          </mc:Choice>
        </mc:AlternateContent>
        <mc:AlternateContent xmlns:mc="http://schemas.openxmlformats.org/markup-compatibility/2006">
          <mc:Choice Requires="x14">
            <control shapeId="24827" r:id="rId138" name="Check Box 251">
              <controlPr defaultSize="0" autoFill="0" autoLine="0" autoPict="0">
                <anchor moveWithCells="1">
                  <from>
                    <xdr:col>3</xdr:col>
                    <xdr:colOff>190500</xdr:colOff>
                    <xdr:row>24</xdr:row>
                    <xdr:rowOff>180975</xdr:rowOff>
                  </from>
                  <to>
                    <xdr:col>3</xdr:col>
                    <xdr:colOff>428625</xdr:colOff>
                    <xdr:row>26</xdr:row>
                    <xdr:rowOff>0</xdr:rowOff>
                  </to>
                </anchor>
              </controlPr>
            </control>
          </mc:Choice>
        </mc:AlternateContent>
        <mc:AlternateContent xmlns:mc="http://schemas.openxmlformats.org/markup-compatibility/2006">
          <mc:Choice Requires="x14">
            <control shapeId="24828" r:id="rId139" name="Check Box 252">
              <controlPr defaultSize="0" autoFill="0" autoLine="0" autoPict="0">
                <anchor moveWithCells="1">
                  <from>
                    <xdr:col>3</xdr:col>
                    <xdr:colOff>190500</xdr:colOff>
                    <xdr:row>25</xdr:row>
                    <xdr:rowOff>180975</xdr:rowOff>
                  </from>
                  <to>
                    <xdr:col>3</xdr:col>
                    <xdr:colOff>428625</xdr:colOff>
                    <xdr:row>27</xdr:row>
                    <xdr:rowOff>0</xdr:rowOff>
                  </to>
                </anchor>
              </controlPr>
            </control>
          </mc:Choice>
        </mc:AlternateContent>
        <mc:AlternateContent xmlns:mc="http://schemas.openxmlformats.org/markup-compatibility/2006">
          <mc:Choice Requires="x14">
            <control shapeId="24829" r:id="rId140" name="Check Box 253">
              <controlPr defaultSize="0" autoFill="0" autoLine="0" autoPict="0">
                <anchor moveWithCells="1">
                  <from>
                    <xdr:col>3</xdr:col>
                    <xdr:colOff>190500</xdr:colOff>
                    <xdr:row>25</xdr:row>
                    <xdr:rowOff>180975</xdr:rowOff>
                  </from>
                  <to>
                    <xdr:col>3</xdr:col>
                    <xdr:colOff>428625</xdr:colOff>
                    <xdr:row>27</xdr:row>
                    <xdr:rowOff>0</xdr:rowOff>
                  </to>
                </anchor>
              </controlPr>
            </control>
          </mc:Choice>
        </mc:AlternateContent>
        <mc:AlternateContent xmlns:mc="http://schemas.openxmlformats.org/markup-compatibility/2006">
          <mc:Choice Requires="x14">
            <control shapeId="24830" r:id="rId141" name="Check Box 254">
              <controlPr defaultSize="0" autoFill="0" autoLine="0" autoPict="0">
                <anchor moveWithCells="1">
                  <from>
                    <xdr:col>3</xdr:col>
                    <xdr:colOff>190500</xdr:colOff>
                    <xdr:row>26</xdr:row>
                    <xdr:rowOff>180975</xdr:rowOff>
                  </from>
                  <to>
                    <xdr:col>3</xdr:col>
                    <xdr:colOff>428625</xdr:colOff>
                    <xdr:row>28</xdr:row>
                    <xdr:rowOff>0</xdr:rowOff>
                  </to>
                </anchor>
              </controlPr>
            </control>
          </mc:Choice>
        </mc:AlternateContent>
        <mc:AlternateContent xmlns:mc="http://schemas.openxmlformats.org/markup-compatibility/2006">
          <mc:Choice Requires="x14">
            <control shapeId="24831" r:id="rId142" name="Check Box 255">
              <controlPr defaultSize="0" autoFill="0" autoLine="0" autoPict="0">
                <anchor moveWithCells="1">
                  <from>
                    <xdr:col>3</xdr:col>
                    <xdr:colOff>190500</xdr:colOff>
                    <xdr:row>26</xdr:row>
                    <xdr:rowOff>180975</xdr:rowOff>
                  </from>
                  <to>
                    <xdr:col>3</xdr:col>
                    <xdr:colOff>428625</xdr:colOff>
                    <xdr:row>28</xdr:row>
                    <xdr:rowOff>0</xdr:rowOff>
                  </to>
                </anchor>
              </controlPr>
            </control>
          </mc:Choice>
        </mc:AlternateContent>
        <mc:AlternateContent xmlns:mc="http://schemas.openxmlformats.org/markup-compatibility/2006">
          <mc:Choice Requires="x14">
            <control shapeId="24832" r:id="rId143" name="Check Box 256">
              <controlPr defaultSize="0" autoFill="0" autoLine="0" autoPict="0">
                <anchor moveWithCells="1">
                  <from>
                    <xdr:col>3</xdr:col>
                    <xdr:colOff>190500</xdr:colOff>
                    <xdr:row>7</xdr:row>
                    <xdr:rowOff>180975</xdr:rowOff>
                  </from>
                  <to>
                    <xdr:col>3</xdr:col>
                    <xdr:colOff>428625</xdr:colOff>
                    <xdr:row>9</xdr:row>
                    <xdr:rowOff>0</xdr:rowOff>
                  </to>
                </anchor>
              </controlPr>
            </control>
          </mc:Choice>
        </mc:AlternateContent>
        <mc:AlternateContent xmlns:mc="http://schemas.openxmlformats.org/markup-compatibility/2006">
          <mc:Choice Requires="x14">
            <control shapeId="24833" r:id="rId144" name="Check Box 257">
              <controlPr defaultSize="0" autoFill="0" autoLine="0" autoPict="0">
                <anchor moveWithCells="1">
                  <from>
                    <xdr:col>3</xdr:col>
                    <xdr:colOff>190500</xdr:colOff>
                    <xdr:row>8</xdr:row>
                    <xdr:rowOff>180975</xdr:rowOff>
                  </from>
                  <to>
                    <xdr:col>3</xdr:col>
                    <xdr:colOff>428625</xdr:colOff>
                    <xdr:row>10</xdr:row>
                    <xdr:rowOff>0</xdr:rowOff>
                  </to>
                </anchor>
              </controlPr>
            </control>
          </mc:Choice>
        </mc:AlternateContent>
        <mc:AlternateContent xmlns:mc="http://schemas.openxmlformats.org/markup-compatibility/2006">
          <mc:Choice Requires="x14">
            <control shapeId="24834" r:id="rId145" name="Check Box 258">
              <controlPr defaultSize="0" autoFill="0" autoLine="0" autoPict="0">
                <anchor moveWithCells="1">
                  <from>
                    <xdr:col>3</xdr:col>
                    <xdr:colOff>190500</xdr:colOff>
                    <xdr:row>8</xdr:row>
                    <xdr:rowOff>180975</xdr:rowOff>
                  </from>
                  <to>
                    <xdr:col>3</xdr:col>
                    <xdr:colOff>428625</xdr:colOff>
                    <xdr:row>10</xdr:row>
                    <xdr:rowOff>0</xdr:rowOff>
                  </to>
                </anchor>
              </controlPr>
            </control>
          </mc:Choice>
        </mc:AlternateContent>
        <mc:AlternateContent xmlns:mc="http://schemas.openxmlformats.org/markup-compatibility/2006">
          <mc:Choice Requires="x14">
            <control shapeId="24835" r:id="rId146" name="Check Box 259">
              <controlPr defaultSize="0" autoFill="0" autoLine="0" autoPict="0">
                <anchor moveWithCells="1">
                  <from>
                    <xdr:col>3</xdr:col>
                    <xdr:colOff>190500</xdr:colOff>
                    <xdr:row>9</xdr:row>
                    <xdr:rowOff>180975</xdr:rowOff>
                  </from>
                  <to>
                    <xdr:col>3</xdr:col>
                    <xdr:colOff>428625</xdr:colOff>
                    <xdr:row>11</xdr:row>
                    <xdr:rowOff>0</xdr:rowOff>
                  </to>
                </anchor>
              </controlPr>
            </control>
          </mc:Choice>
        </mc:AlternateContent>
        <mc:AlternateContent xmlns:mc="http://schemas.openxmlformats.org/markup-compatibility/2006">
          <mc:Choice Requires="x14">
            <control shapeId="24836" r:id="rId147" name="Check Box 260">
              <controlPr defaultSize="0" autoFill="0" autoLine="0" autoPict="0">
                <anchor moveWithCells="1">
                  <from>
                    <xdr:col>3</xdr:col>
                    <xdr:colOff>190500</xdr:colOff>
                    <xdr:row>9</xdr:row>
                    <xdr:rowOff>180975</xdr:rowOff>
                  </from>
                  <to>
                    <xdr:col>3</xdr:col>
                    <xdr:colOff>428625</xdr:colOff>
                    <xdr:row>11</xdr:row>
                    <xdr:rowOff>0</xdr:rowOff>
                  </to>
                </anchor>
              </controlPr>
            </control>
          </mc:Choice>
        </mc:AlternateContent>
        <mc:AlternateContent xmlns:mc="http://schemas.openxmlformats.org/markup-compatibility/2006">
          <mc:Choice Requires="x14">
            <control shapeId="24837" r:id="rId148" name="Check Box 261">
              <controlPr defaultSize="0" autoFill="0" autoLine="0" autoPict="0">
                <anchor moveWithCells="1">
                  <from>
                    <xdr:col>3</xdr:col>
                    <xdr:colOff>190500</xdr:colOff>
                    <xdr:row>9</xdr:row>
                    <xdr:rowOff>180975</xdr:rowOff>
                  </from>
                  <to>
                    <xdr:col>3</xdr:col>
                    <xdr:colOff>428625</xdr:colOff>
                    <xdr:row>11</xdr:row>
                    <xdr:rowOff>0</xdr:rowOff>
                  </to>
                </anchor>
              </controlPr>
            </control>
          </mc:Choice>
        </mc:AlternateContent>
        <mc:AlternateContent xmlns:mc="http://schemas.openxmlformats.org/markup-compatibility/2006">
          <mc:Choice Requires="x14">
            <control shapeId="24838" r:id="rId149" name="Check Box 262">
              <controlPr defaultSize="0" autoFill="0" autoLine="0" autoPict="0">
                <anchor moveWithCells="1">
                  <from>
                    <xdr:col>3</xdr:col>
                    <xdr:colOff>190500</xdr:colOff>
                    <xdr:row>10</xdr:row>
                    <xdr:rowOff>180975</xdr:rowOff>
                  </from>
                  <to>
                    <xdr:col>3</xdr:col>
                    <xdr:colOff>428625</xdr:colOff>
                    <xdr:row>12</xdr:row>
                    <xdr:rowOff>0</xdr:rowOff>
                  </to>
                </anchor>
              </controlPr>
            </control>
          </mc:Choice>
        </mc:AlternateContent>
        <mc:AlternateContent xmlns:mc="http://schemas.openxmlformats.org/markup-compatibility/2006">
          <mc:Choice Requires="x14">
            <control shapeId="24839" r:id="rId150" name="Check Box 263">
              <controlPr defaultSize="0" autoFill="0" autoLine="0" autoPict="0">
                <anchor moveWithCells="1">
                  <from>
                    <xdr:col>3</xdr:col>
                    <xdr:colOff>190500</xdr:colOff>
                    <xdr:row>10</xdr:row>
                    <xdr:rowOff>180975</xdr:rowOff>
                  </from>
                  <to>
                    <xdr:col>3</xdr:col>
                    <xdr:colOff>428625</xdr:colOff>
                    <xdr:row>12</xdr:row>
                    <xdr:rowOff>0</xdr:rowOff>
                  </to>
                </anchor>
              </controlPr>
            </control>
          </mc:Choice>
        </mc:AlternateContent>
        <mc:AlternateContent xmlns:mc="http://schemas.openxmlformats.org/markup-compatibility/2006">
          <mc:Choice Requires="x14">
            <control shapeId="24840" r:id="rId151" name="Check Box 264">
              <controlPr defaultSize="0" autoFill="0" autoLine="0" autoPict="0">
                <anchor moveWithCells="1">
                  <from>
                    <xdr:col>3</xdr:col>
                    <xdr:colOff>190500</xdr:colOff>
                    <xdr:row>10</xdr:row>
                    <xdr:rowOff>180975</xdr:rowOff>
                  </from>
                  <to>
                    <xdr:col>3</xdr:col>
                    <xdr:colOff>428625</xdr:colOff>
                    <xdr:row>12</xdr:row>
                    <xdr:rowOff>0</xdr:rowOff>
                  </to>
                </anchor>
              </controlPr>
            </control>
          </mc:Choice>
        </mc:AlternateContent>
        <mc:AlternateContent xmlns:mc="http://schemas.openxmlformats.org/markup-compatibility/2006">
          <mc:Choice Requires="x14">
            <control shapeId="24841" r:id="rId152" name="Check Box 265">
              <controlPr defaultSize="0" autoFill="0" autoLine="0" autoPict="0">
                <anchor moveWithCells="1">
                  <from>
                    <xdr:col>3</xdr:col>
                    <xdr:colOff>190500</xdr:colOff>
                    <xdr:row>11</xdr:row>
                    <xdr:rowOff>180975</xdr:rowOff>
                  </from>
                  <to>
                    <xdr:col>3</xdr:col>
                    <xdr:colOff>428625</xdr:colOff>
                    <xdr:row>13</xdr:row>
                    <xdr:rowOff>0</xdr:rowOff>
                  </to>
                </anchor>
              </controlPr>
            </control>
          </mc:Choice>
        </mc:AlternateContent>
        <mc:AlternateContent xmlns:mc="http://schemas.openxmlformats.org/markup-compatibility/2006">
          <mc:Choice Requires="x14">
            <control shapeId="24842" r:id="rId153" name="Check Box 266">
              <controlPr defaultSize="0" autoFill="0" autoLine="0" autoPict="0">
                <anchor moveWithCells="1">
                  <from>
                    <xdr:col>3</xdr:col>
                    <xdr:colOff>190500</xdr:colOff>
                    <xdr:row>11</xdr:row>
                    <xdr:rowOff>180975</xdr:rowOff>
                  </from>
                  <to>
                    <xdr:col>3</xdr:col>
                    <xdr:colOff>428625</xdr:colOff>
                    <xdr:row>13</xdr:row>
                    <xdr:rowOff>0</xdr:rowOff>
                  </to>
                </anchor>
              </controlPr>
            </control>
          </mc:Choice>
        </mc:AlternateContent>
        <mc:AlternateContent xmlns:mc="http://schemas.openxmlformats.org/markup-compatibility/2006">
          <mc:Choice Requires="x14">
            <control shapeId="24843" r:id="rId154" name="Check Box 267">
              <controlPr defaultSize="0" autoFill="0" autoLine="0" autoPict="0">
                <anchor moveWithCells="1">
                  <from>
                    <xdr:col>3</xdr:col>
                    <xdr:colOff>190500</xdr:colOff>
                    <xdr:row>11</xdr:row>
                    <xdr:rowOff>180975</xdr:rowOff>
                  </from>
                  <to>
                    <xdr:col>3</xdr:col>
                    <xdr:colOff>428625</xdr:colOff>
                    <xdr:row>13</xdr:row>
                    <xdr:rowOff>0</xdr:rowOff>
                  </to>
                </anchor>
              </controlPr>
            </control>
          </mc:Choice>
        </mc:AlternateContent>
        <mc:AlternateContent xmlns:mc="http://schemas.openxmlformats.org/markup-compatibility/2006">
          <mc:Choice Requires="x14">
            <control shapeId="24844" r:id="rId155" name="Check Box 268">
              <controlPr defaultSize="0" autoFill="0" autoLine="0" autoPict="0">
                <anchor moveWithCells="1">
                  <from>
                    <xdr:col>3</xdr:col>
                    <xdr:colOff>190500</xdr:colOff>
                    <xdr:row>12</xdr:row>
                    <xdr:rowOff>180975</xdr:rowOff>
                  </from>
                  <to>
                    <xdr:col>3</xdr:col>
                    <xdr:colOff>428625</xdr:colOff>
                    <xdr:row>14</xdr:row>
                    <xdr:rowOff>0</xdr:rowOff>
                  </to>
                </anchor>
              </controlPr>
            </control>
          </mc:Choice>
        </mc:AlternateContent>
        <mc:AlternateContent xmlns:mc="http://schemas.openxmlformats.org/markup-compatibility/2006">
          <mc:Choice Requires="x14">
            <control shapeId="24845" r:id="rId156" name="Check Box 269">
              <controlPr defaultSize="0" autoFill="0" autoLine="0" autoPict="0">
                <anchor moveWithCells="1">
                  <from>
                    <xdr:col>3</xdr:col>
                    <xdr:colOff>190500</xdr:colOff>
                    <xdr:row>12</xdr:row>
                    <xdr:rowOff>180975</xdr:rowOff>
                  </from>
                  <to>
                    <xdr:col>3</xdr:col>
                    <xdr:colOff>428625</xdr:colOff>
                    <xdr:row>14</xdr:row>
                    <xdr:rowOff>0</xdr:rowOff>
                  </to>
                </anchor>
              </controlPr>
            </control>
          </mc:Choice>
        </mc:AlternateContent>
        <mc:AlternateContent xmlns:mc="http://schemas.openxmlformats.org/markup-compatibility/2006">
          <mc:Choice Requires="x14">
            <control shapeId="24846" r:id="rId157" name="Check Box 270">
              <controlPr defaultSize="0" autoFill="0" autoLine="0" autoPict="0">
                <anchor moveWithCells="1">
                  <from>
                    <xdr:col>3</xdr:col>
                    <xdr:colOff>190500</xdr:colOff>
                    <xdr:row>12</xdr:row>
                    <xdr:rowOff>180975</xdr:rowOff>
                  </from>
                  <to>
                    <xdr:col>3</xdr:col>
                    <xdr:colOff>428625</xdr:colOff>
                    <xdr:row>14</xdr:row>
                    <xdr:rowOff>0</xdr:rowOff>
                  </to>
                </anchor>
              </controlPr>
            </control>
          </mc:Choice>
        </mc:AlternateContent>
        <mc:AlternateContent xmlns:mc="http://schemas.openxmlformats.org/markup-compatibility/2006">
          <mc:Choice Requires="x14">
            <control shapeId="24847" r:id="rId158" name="Check Box 271">
              <controlPr defaultSize="0" autoFill="0" autoLine="0" autoPict="0">
                <anchor moveWithCells="1">
                  <from>
                    <xdr:col>3</xdr:col>
                    <xdr:colOff>190500</xdr:colOff>
                    <xdr:row>13</xdr:row>
                    <xdr:rowOff>180975</xdr:rowOff>
                  </from>
                  <to>
                    <xdr:col>3</xdr:col>
                    <xdr:colOff>428625</xdr:colOff>
                    <xdr:row>15</xdr:row>
                    <xdr:rowOff>0</xdr:rowOff>
                  </to>
                </anchor>
              </controlPr>
            </control>
          </mc:Choice>
        </mc:AlternateContent>
        <mc:AlternateContent xmlns:mc="http://schemas.openxmlformats.org/markup-compatibility/2006">
          <mc:Choice Requires="x14">
            <control shapeId="24848" r:id="rId159" name="Check Box 272">
              <controlPr defaultSize="0" autoFill="0" autoLine="0" autoPict="0">
                <anchor moveWithCells="1">
                  <from>
                    <xdr:col>3</xdr:col>
                    <xdr:colOff>190500</xdr:colOff>
                    <xdr:row>13</xdr:row>
                    <xdr:rowOff>180975</xdr:rowOff>
                  </from>
                  <to>
                    <xdr:col>3</xdr:col>
                    <xdr:colOff>428625</xdr:colOff>
                    <xdr:row>15</xdr:row>
                    <xdr:rowOff>0</xdr:rowOff>
                  </to>
                </anchor>
              </controlPr>
            </control>
          </mc:Choice>
        </mc:AlternateContent>
        <mc:AlternateContent xmlns:mc="http://schemas.openxmlformats.org/markup-compatibility/2006">
          <mc:Choice Requires="x14">
            <control shapeId="24849" r:id="rId160" name="Check Box 273">
              <controlPr defaultSize="0" autoFill="0" autoLine="0" autoPict="0">
                <anchor moveWithCells="1">
                  <from>
                    <xdr:col>3</xdr:col>
                    <xdr:colOff>190500</xdr:colOff>
                    <xdr:row>13</xdr:row>
                    <xdr:rowOff>180975</xdr:rowOff>
                  </from>
                  <to>
                    <xdr:col>3</xdr:col>
                    <xdr:colOff>428625</xdr:colOff>
                    <xdr:row>15</xdr:row>
                    <xdr:rowOff>0</xdr:rowOff>
                  </to>
                </anchor>
              </controlPr>
            </control>
          </mc:Choice>
        </mc:AlternateContent>
        <mc:AlternateContent xmlns:mc="http://schemas.openxmlformats.org/markup-compatibility/2006">
          <mc:Choice Requires="x14">
            <control shapeId="24850" r:id="rId161" name="Check Box 274">
              <controlPr defaultSize="0" autoFill="0" autoLine="0" autoPict="0">
                <anchor moveWithCells="1">
                  <from>
                    <xdr:col>3</xdr:col>
                    <xdr:colOff>190500</xdr:colOff>
                    <xdr:row>14</xdr:row>
                    <xdr:rowOff>180975</xdr:rowOff>
                  </from>
                  <to>
                    <xdr:col>3</xdr:col>
                    <xdr:colOff>428625</xdr:colOff>
                    <xdr:row>16</xdr:row>
                    <xdr:rowOff>0</xdr:rowOff>
                  </to>
                </anchor>
              </controlPr>
            </control>
          </mc:Choice>
        </mc:AlternateContent>
        <mc:AlternateContent xmlns:mc="http://schemas.openxmlformats.org/markup-compatibility/2006">
          <mc:Choice Requires="x14">
            <control shapeId="24851" r:id="rId162" name="Check Box 275">
              <controlPr defaultSize="0" autoFill="0" autoLine="0" autoPict="0">
                <anchor moveWithCells="1">
                  <from>
                    <xdr:col>3</xdr:col>
                    <xdr:colOff>190500</xdr:colOff>
                    <xdr:row>14</xdr:row>
                    <xdr:rowOff>180975</xdr:rowOff>
                  </from>
                  <to>
                    <xdr:col>3</xdr:col>
                    <xdr:colOff>428625</xdr:colOff>
                    <xdr:row>16</xdr:row>
                    <xdr:rowOff>0</xdr:rowOff>
                  </to>
                </anchor>
              </controlPr>
            </control>
          </mc:Choice>
        </mc:AlternateContent>
        <mc:AlternateContent xmlns:mc="http://schemas.openxmlformats.org/markup-compatibility/2006">
          <mc:Choice Requires="x14">
            <control shapeId="24852" r:id="rId163" name="Check Box 276">
              <controlPr defaultSize="0" autoFill="0" autoLine="0" autoPict="0">
                <anchor moveWithCells="1">
                  <from>
                    <xdr:col>3</xdr:col>
                    <xdr:colOff>190500</xdr:colOff>
                    <xdr:row>14</xdr:row>
                    <xdr:rowOff>180975</xdr:rowOff>
                  </from>
                  <to>
                    <xdr:col>3</xdr:col>
                    <xdr:colOff>428625</xdr:colOff>
                    <xdr:row>16</xdr:row>
                    <xdr:rowOff>0</xdr:rowOff>
                  </to>
                </anchor>
              </controlPr>
            </control>
          </mc:Choice>
        </mc:AlternateContent>
        <mc:AlternateContent xmlns:mc="http://schemas.openxmlformats.org/markup-compatibility/2006">
          <mc:Choice Requires="x14">
            <control shapeId="24853" r:id="rId164" name="Check Box 277">
              <controlPr defaultSize="0" autoFill="0" autoLine="0" autoPict="0">
                <anchor moveWithCells="1">
                  <from>
                    <xdr:col>3</xdr:col>
                    <xdr:colOff>190500</xdr:colOff>
                    <xdr:row>15</xdr:row>
                    <xdr:rowOff>180975</xdr:rowOff>
                  </from>
                  <to>
                    <xdr:col>3</xdr:col>
                    <xdr:colOff>428625</xdr:colOff>
                    <xdr:row>17</xdr:row>
                    <xdr:rowOff>0</xdr:rowOff>
                  </to>
                </anchor>
              </controlPr>
            </control>
          </mc:Choice>
        </mc:AlternateContent>
        <mc:AlternateContent xmlns:mc="http://schemas.openxmlformats.org/markup-compatibility/2006">
          <mc:Choice Requires="x14">
            <control shapeId="24854" r:id="rId165" name="Check Box 278">
              <controlPr defaultSize="0" autoFill="0" autoLine="0" autoPict="0">
                <anchor moveWithCells="1">
                  <from>
                    <xdr:col>3</xdr:col>
                    <xdr:colOff>190500</xdr:colOff>
                    <xdr:row>15</xdr:row>
                    <xdr:rowOff>180975</xdr:rowOff>
                  </from>
                  <to>
                    <xdr:col>3</xdr:col>
                    <xdr:colOff>428625</xdr:colOff>
                    <xdr:row>17</xdr:row>
                    <xdr:rowOff>0</xdr:rowOff>
                  </to>
                </anchor>
              </controlPr>
            </control>
          </mc:Choice>
        </mc:AlternateContent>
        <mc:AlternateContent xmlns:mc="http://schemas.openxmlformats.org/markup-compatibility/2006">
          <mc:Choice Requires="x14">
            <control shapeId="24855" r:id="rId166" name="Check Box 279">
              <controlPr defaultSize="0" autoFill="0" autoLine="0" autoPict="0">
                <anchor moveWithCells="1">
                  <from>
                    <xdr:col>3</xdr:col>
                    <xdr:colOff>190500</xdr:colOff>
                    <xdr:row>15</xdr:row>
                    <xdr:rowOff>180975</xdr:rowOff>
                  </from>
                  <to>
                    <xdr:col>3</xdr:col>
                    <xdr:colOff>428625</xdr:colOff>
                    <xdr:row>17</xdr:row>
                    <xdr:rowOff>0</xdr:rowOff>
                  </to>
                </anchor>
              </controlPr>
            </control>
          </mc:Choice>
        </mc:AlternateContent>
        <mc:AlternateContent xmlns:mc="http://schemas.openxmlformats.org/markup-compatibility/2006">
          <mc:Choice Requires="x14">
            <control shapeId="24856" r:id="rId167" name="Check Box 280">
              <controlPr defaultSize="0" autoFill="0" autoLine="0" autoPict="0">
                <anchor moveWithCells="1">
                  <from>
                    <xdr:col>3</xdr:col>
                    <xdr:colOff>190500</xdr:colOff>
                    <xdr:row>16</xdr:row>
                    <xdr:rowOff>180975</xdr:rowOff>
                  </from>
                  <to>
                    <xdr:col>3</xdr:col>
                    <xdr:colOff>428625</xdr:colOff>
                    <xdr:row>18</xdr:row>
                    <xdr:rowOff>0</xdr:rowOff>
                  </to>
                </anchor>
              </controlPr>
            </control>
          </mc:Choice>
        </mc:AlternateContent>
        <mc:AlternateContent xmlns:mc="http://schemas.openxmlformats.org/markup-compatibility/2006">
          <mc:Choice Requires="x14">
            <control shapeId="24857" r:id="rId168" name="Check Box 281">
              <controlPr defaultSize="0" autoFill="0" autoLine="0" autoPict="0">
                <anchor moveWithCells="1">
                  <from>
                    <xdr:col>3</xdr:col>
                    <xdr:colOff>190500</xdr:colOff>
                    <xdr:row>16</xdr:row>
                    <xdr:rowOff>180975</xdr:rowOff>
                  </from>
                  <to>
                    <xdr:col>3</xdr:col>
                    <xdr:colOff>428625</xdr:colOff>
                    <xdr:row>18</xdr:row>
                    <xdr:rowOff>0</xdr:rowOff>
                  </to>
                </anchor>
              </controlPr>
            </control>
          </mc:Choice>
        </mc:AlternateContent>
        <mc:AlternateContent xmlns:mc="http://schemas.openxmlformats.org/markup-compatibility/2006">
          <mc:Choice Requires="x14">
            <control shapeId="24858" r:id="rId169" name="Check Box 282">
              <controlPr defaultSize="0" autoFill="0" autoLine="0" autoPict="0">
                <anchor moveWithCells="1">
                  <from>
                    <xdr:col>3</xdr:col>
                    <xdr:colOff>190500</xdr:colOff>
                    <xdr:row>16</xdr:row>
                    <xdr:rowOff>180975</xdr:rowOff>
                  </from>
                  <to>
                    <xdr:col>3</xdr:col>
                    <xdr:colOff>428625</xdr:colOff>
                    <xdr:row>18</xdr:row>
                    <xdr:rowOff>0</xdr:rowOff>
                  </to>
                </anchor>
              </controlPr>
            </control>
          </mc:Choice>
        </mc:AlternateContent>
        <mc:AlternateContent xmlns:mc="http://schemas.openxmlformats.org/markup-compatibility/2006">
          <mc:Choice Requires="x14">
            <control shapeId="24859" r:id="rId170" name="Check Box 283">
              <controlPr defaultSize="0" autoFill="0" autoLine="0" autoPict="0">
                <anchor moveWithCells="1">
                  <from>
                    <xdr:col>3</xdr:col>
                    <xdr:colOff>190500</xdr:colOff>
                    <xdr:row>17</xdr:row>
                    <xdr:rowOff>180975</xdr:rowOff>
                  </from>
                  <to>
                    <xdr:col>3</xdr:col>
                    <xdr:colOff>428625</xdr:colOff>
                    <xdr:row>19</xdr:row>
                    <xdr:rowOff>0</xdr:rowOff>
                  </to>
                </anchor>
              </controlPr>
            </control>
          </mc:Choice>
        </mc:AlternateContent>
        <mc:AlternateContent xmlns:mc="http://schemas.openxmlformats.org/markup-compatibility/2006">
          <mc:Choice Requires="x14">
            <control shapeId="24860" r:id="rId171" name="Check Box 284">
              <controlPr defaultSize="0" autoFill="0" autoLine="0" autoPict="0">
                <anchor moveWithCells="1">
                  <from>
                    <xdr:col>3</xdr:col>
                    <xdr:colOff>190500</xdr:colOff>
                    <xdr:row>17</xdr:row>
                    <xdr:rowOff>180975</xdr:rowOff>
                  </from>
                  <to>
                    <xdr:col>3</xdr:col>
                    <xdr:colOff>428625</xdr:colOff>
                    <xdr:row>19</xdr:row>
                    <xdr:rowOff>0</xdr:rowOff>
                  </to>
                </anchor>
              </controlPr>
            </control>
          </mc:Choice>
        </mc:AlternateContent>
        <mc:AlternateContent xmlns:mc="http://schemas.openxmlformats.org/markup-compatibility/2006">
          <mc:Choice Requires="x14">
            <control shapeId="24861" r:id="rId172" name="Check Box 285">
              <controlPr defaultSize="0" autoFill="0" autoLine="0" autoPict="0">
                <anchor moveWithCells="1">
                  <from>
                    <xdr:col>3</xdr:col>
                    <xdr:colOff>190500</xdr:colOff>
                    <xdr:row>17</xdr:row>
                    <xdr:rowOff>180975</xdr:rowOff>
                  </from>
                  <to>
                    <xdr:col>3</xdr:col>
                    <xdr:colOff>428625</xdr:colOff>
                    <xdr:row>19</xdr:row>
                    <xdr:rowOff>0</xdr:rowOff>
                  </to>
                </anchor>
              </controlPr>
            </control>
          </mc:Choice>
        </mc:AlternateContent>
        <mc:AlternateContent xmlns:mc="http://schemas.openxmlformats.org/markup-compatibility/2006">
          <mc:Choice Requires="x14">
            <control shapeId="24862" r:id="rId173" name="Check Box 286">
              <controlPr defaultSize="0" autoFill="0" autoLine="0" autoPict="0">
                <anchor moveWithCells="1">
                  <from>
                    <xdr:col>3</xdr:col>
                    <xdr:colOff>190500</xdr:colOff>
                    <xdr:row>18</xdr:row>
                    <xdr:rowOff>180975</xdr:rowOff>
                  </from>
                  <to>
                    <xdr:col>3</xdr:col>
                    <xdr:colOff>428625</xdr:colOff>
                    <xdr:row>20</xdr:row>
                    <xdr:rowOff>0</xdr:rowOff>
                  </to>
                </anchor>
              </controlPr>
            </control>
          </mc:Choice>
        </mc:AlternateContent>
        <mc:AlternateContent xmlns:mc="http://schemas.openxmlformats.org/markup-compatibility/2006">
          <mc:Choice Requires="x14">
            <control shapeId="24863" r:id="rId174" name="Check Box 287">
              <controlPr defaultSize="0" autoFill="0" autoLine="0" autoPict="0">
                <anchor moveWithCells="1">
                  <from>
                    <xdr:col>3</xdr:col>
                    <xdr:colOff>190500</xdr:colOff>
                    <xdr:row>18</xdr:row>
                    <xdr:rowOff>180975</xdr:rowOff>
                  </from>
                  <to>
                    <xdr:col>3</xdr:col>
                    <xdr:colOff>428625</xdr:colOff>
                    <xdr:row>20</xdr:row>
                    <xdr:rowOff>0</xdr:rowOff>
                  </to>
                </anchor>
              </controlPr>
            </control>
          </mc:Choice>
        </mc:AlternateContent>
        <mc:AlternateContent xmlns:mc="http://schemas.openxmlformats.org/markup-compatibility/2006">
          <mc:Choice Requires="x14">
            <control shapeId="24864" r:id="rId175" name="Check Box 288">
              <controlPr defaultSize="0" autoFill="0" autoLine="0" autoPict="0">
                <anchor moveWithCells="1">
                  <from>
                    <xdr:col>3</xdr:col>
                    <xdr:colOff>190500</xdr:colOff>
                    <xdr:row>18</xdr:row>
                    <xdr:rowOff>180975</xdr:rowOff>
                  </from>
                  <to>
                    <xdr:col>3</xdr:col>
                    <xdr:colOff>428625</xdr:colOff>
                    <xdr:row>20</xdr:row>
                    <xdr:rowOff>0</xdr:rowOff>
                  </to>
                </anchor>
              </controlPr>
            </control>
          </mc:Choice>
        </mc:AlternateContent>
        <mc:AlternateContent xmlns:mc="http://schemas.openxmlformats.org/markup-compatibility/2006">
          <mc:Choice Requires="x14">
            <control shapeId="24865" r:id="rId176" name="Check Box 289">
              <controlPr defaultSize="0" autoFill="0" autoLine="0" autoPict="0">
                <anchor moveWithCells="1">
                  <from>
                    <xdr:col>3</xdr:col>
                    <xdr:colOff>190500</xdr:colOff>
                    <xdr:row>19</xdr:row>
                    <xdr:rowOff>180975</xdr:rowOff>
                  </from>
                  <to>
                    <xdr:col>3</xdr:col>
                    <xdr:colOff>428625</xdr:colOff>
                    <xdr:row>21</xdr:row>
                    <xdr:rowOff>0</xdr:rowOff>
                  </to>
                </anchor>
              </controlPr>
            </control>
          </mc:Choice>
        </mc:AlternateContent>
        <mc:AlternateContent xmlns:mc="http://schemas.openxmlformats.org/markup-compatibility/2006">
          <mc:Choice Requires="x14">
            <control shapeId="24866" r:id="rId177" name="Check Box 290">
              <controlPr defaultSize="0" autoFill="0" autoLine="0" autoPict="0">
                <anchor moveWithCells="1">
                  <from>
                    <xdr:col>3</xdr:col>
                    <xdr:colOff>190500</xdr:colOff>
                    <xdr:row>19</xdr:row>
                    <xdr:rowOff>180975</xdr:rowOff>
                  </from>
                  <to>
                    <xdr:col>3</xdr:col>
                    <xdr:colOff>428625</xdr:colOff>
                    <xdr:row>21</xdr:row>
                    <xdr:rowOff>0</xdr:rowOff>
                  </to>
                </anchor>
              </controlPr>
            </control>
          </mc:Choice>
        </mc:AlternateContent>
        <mc:AlternateContent xmlns:mc="http://schemas.openxmlformats.org/markup-compatibility/2006">
          <mc:Choice Requires="x14">
            <control shapeId="24867" r:id="rId178" name="Check Box 291">
              <controlPr defaultSize="0" autoFill="0" autoLine="0" autoPict="0">
                <anchor moveWithCells="1">
                  <from>
                    <xdr:col>3</xdr:col>
                    <xdr:colOff>190500</xdr:colOff>
                    <xdr:row>19</xdr:row>
                    <xdr:rowOff>180975</xdr:rowOff>
                  </from>
                  <to>
                    <xdr:col>3</xdr:col>
                    <xdr:colOff>428625</xdr:colOff>
                    <xdr:row>21</xdr:row>
                    <xdr:rowOff>0</xdr:rowOff>
                  </to>
                </anchor>
              </controlPr>
            </control>
          </mc:Choice>
        </mc:AlternateContent>
        <mc:AlternateContent xmlns:mc="http://schemas.openxmlformats.org/markup-compatibility/2006">
          <mc:Choice Requires="x14">
            <control shapeId="24868" r:id="rId179" name="Check Box 292">
              <controlPr defaultSize="0" autoFill="0" autoLine="0" autoPict="0">
                <anchor moveWithCells="1">
                  <from>
                    <xdr:col>3</xdr:col>
                    <xdr:colOff>190500</xdr:colOff>
                    <xdr:row>20</xdr:row>
                    <xdr:rowOff>180975</xdr:rowOff>
                  </from>
                  <to>
                    <xdr:col>3</xdr:col>
                    <xdr:colOff>428625</xdr:colOff>
                    <xdr:row>22</xdr:row>
                    <xdr:rowOff>0</xdr:rowOff>
                  </to>
                </anchor>
              </controlPr>
            </control>
          </mc:Choice>
        </mc:AlternateContent>
        <mc:AlternateContent xmlns:mc="http://schemas.openxmlformats.org/markup-compatibility/2006">
          <mc:Choice Requires="x14">
            <control shapeId="24869" r:id="rId180" name="Check Box 293">
              <controlPr defaultSize="0" autoFill="0" autoLine="0" autoPict="0">
                <anchor moveWithCells="1">
                  <from>
                    <xdr:col>3</xdr:col>
                    <xdr:colOff>190500</xdr:colOff>
                    <xdr:row>20</xdr:row>
                    <xdr:rowOff>180975</xdr:rowOff>
                  </from>
                  <to>
                    <xdr:col>3</xdr:col>
                    <xdr:colOff>428625</xdr:colOff>
                    <xdr:row>22</xdr:row>
                    <xdr:rowOff>0</xdr:rowOff>
                  </to>
                </anchor>
              </controlPr>
            </control>
          </mc:Choice>
        </mc:AlternateContent>
        <mc:AlternateContent xmlns:mc="http://schemas.openxmlformats.org/markup-compatibility/2006">
          <mc:Choice Requires="x14">
            <control shapeId="24870" r:id="rId181" name="Check Box 294">
              <controlPr defaultSize="0" autoFill="0" autoLine="0" autoPict="0">
                <anchor moveWithCells="1">
                  <from>
                    <xdr:col>3</xdr:col>
                    <xdr:colOff>190500</xdr:colOff>
                    <xdr:row>20</xdr:row>
                    <xdr:rowOff>180975</xdr:rowOff>
                  </from>
                  <to>
                    <xdr:col>3</xdr:col>
                    <xdr:colOff>428625</xdr:colOff>
                    <xdr:row>22</xdr:row>
                    <xdr:rowOff>0</xdr:rowOff>
                  </to>
                </anchor>
              </controlPr>
            </control>
          </mc:Choice>
        </mc:AlternateContent>
        <mc:AlternateContent xmlns:mc="http://schemas.openxmlformats.org/markup-compatibility/2006">
          <mc:Choice Requires="x14">
            <control shapeId="24871" r:id="rId182" name="Check Box 295">
              <controlPr defaultSize="0" autoFill="0" autoLine="0" autoPict="0">
                <anchor moveWithCells="1">
                  <from>
                    <xdr:col>3</xdr:col>
                    <xdr:colOff>190500</xdr:colOff>
                    <xdr:row>21</xdr:row>
                    <xdr:rowOff>180975</xdr:rowOff>
                  </from>
                  <to>
                    <xdr:col>3</xdr:col>
                    <xdr:colOff>428625</xdr:colOff>
                    <xdr:row>23</xdr:row>
                    <xdr:rowOff>0</xdr:rowOff>
                  </to>
                </anchor>
              </controlPr>
            </control>
          </mc:Choice>
        </mc:AlternateContent>
        <mc:AlternateContent xmlns:mc="http://schemas.openxmlformats.org/markup-compatibility/2006">
          <mc:Choice Requires="x14">
            <control shapeId="24872" r:id="rId183" name="Check Box 296">
              <controlPr defaultSize="0" autoFill="0" autoLine="0" autoPict="0">
                <anchor moveWithCells="1">
                  <from>
                    <xdr:col>3</xdr:col>
                    <xdr:colOff>190500</xdr:colOff>
                    <xdr:row>21</xdr:row>
                    <xdr:rowOff>180975</xdr:rowOff>
                  </from>
                  <to>
                    <xdr:col>3</xdr:col>
                    <xdr:colOff>428625</xdr:colOff>
                    <xdr:row>23</xdr:row>
                    <xdr:rowOff>0</xdr:rowOff>
                  </to>
                </anchor>
              </controlPr>
            </control>
          </mc:Choice>
        </mc:AlternateContent>
        <mc:AlternateContent xmlns:mc="http://schemas.openxmlformats.org/markup-compatibility/2006">
          <mc:Choice Requires="x14">
            <control shapeId="24873" r:id="rId184" name="Check Box 297">
              <controlPr defaultSize="0" autoFill="0" autoLine="0" autoPict="0">
                <anchor moveWithCells="1">
                  <from>
                    <xdr:col>3</xdr:col>
                    <xdr:colOff>190500</xdr:colOff>
                    <xdr:row>21</xdr:row>
                    <xdr:rowOff>180975</xdr:rowOff>
                  </from>
                  <to>
                    <xdr:col>3</xdr:col>
                    <xdr:colOff>428625</xdr:colOff>
                    <xdr:row>23</xdr:row>
                    <xdr:rowOff>0</xdr:rowOff>
                  </to>
                </anchor>
              </controlPr>
            </control>
          </mc:Choice>
        </mc:AlternateContent>
        <mc:AlternateContent xmlns:mc="http://schemas.openxmlformats.org/markup-compatibility/2006">
          <mc:Choice Requires="x14">
            <control shapeId="24874" r:id="rId185" name="Check Box 298">
              <controlPr defaultSize="0" autoFill="0" autoLine="0" autoPict="0">
                <anchor moveWithCells="1">
                  <from>
                    <xdr:col>3</xdr:col>
                    <xdr:colOff>190500</xdr:colOff>
                    <xdr:row>22</xdr:row>
                    <xdr:rowOff>180975</xdr:rowOff>
                  </from>
                  <to>
                    <xdr:col>3</xdr:col>
                    <xdr:colOff>428625</xdr:colOff>
                    <xdr:row>24</xdr:row>
                    <xdr:rowOff>0</xdr:rowOff>
                  </to>
                </anchor>
              </controlPr>
            </control>
          </mc:Choice>
        </mc:AlternateContent>
        <mc:AlternateContent xmlns:mc="http://schemas.openxmlformats.org/markup-compatibility/2006">
          <mc:Choice Requires="x14">
            <control shapeId="24875" r:id="rId186" name="Check Box 299">
              <controlPr defaultSize="0" autoFill="0" autoLine="0" autoPict="0">
                <anchor moveWithCells="1">
                  <from>
                    <xdr:col>3</xdr:col>
                    <xdr:colOff>190500</xdr:colOff>
                    <xdr:row>22</xdr:row>
                    <xdr:rowOff>180975</xdr:rowOff>
                  </from>
                  <to>
                    <xdr:col>3</xdr:col>
                    <xdr:colOff>428625</xdr:colOff>
                    <xdr:row>24</xdr:row>
                    <xdr:rowOff>0</xdr:rowOff>
                  </to>
                </anchor>
              </controlPr>
            </control>
          </mc:Choice>
        </mc:AlternateContent>
        <mc:AlternateContent xmlns:mc="http://schemas.openxmlformats.org/markup-compatibility/2006">
          <mc:Choice Requires="x14">
            <control shapeId="24876" r:id="rId187" name="Check Box 300">
              <controlPr defaultSize="0" autoFill="0" autoLine="0" autoPict="0">
                <anchor moveWithCells="1">
                  <from>
                    <xdr:col>3</xdr:col>
                    <xdr:colOff>190500</xdr:colOff>
                    <xdr:row>22</xdr:row>
                    <xdr:rowOff>180975</xdr:rowOff>
                  </from>
                  <to>
                    <xdr:col>3</xdr:col>
                    <xdr:colOff>428625</xdr:colOff>
                    <xdr:row>24</xdr:row>
                    <xdr:rowOff>0</xdr:rowOff>
                  </to>
                </anchor>
              </controlPr>
            </control>
          </mc:Choice>
        </mc:AlternateContent>
        <mc:AlternateContent xmlns:mc="http://schemas.openxmlformats.org/markup-compatibility/2006">
          <mc:Choice Requires="x14">
            <control shapeId="24877" r:id="rId188" name="Check Box 301">
              <controlPr defaultSize="0" autoFill="0" autoLine="0" autoPict="0">
                <anchor moveWithCells="1">
                  <from>
                    <xdr:col>3</xdr:col>
                    <xdr:colOff>190500</xdr:colOff>
                    <xdr:row>23</xdr:row>
                    <xdr:rowOff>180975</xdr:rowOff>
                  </from>
                  <to>
                    <xdr:col>3</xdr:col>
                    <xdr:colOff>428625</xdr:colOff>
                    <xdr:row>25</xdr:row>
                    <xdr:rowOff>0</xdr:rowOff>
                  </to>
                </anchor>
              </controlPr>
            </control>
          </mc:Choice>
        </mc:AlternateContent>
        <mc:AlternateContent xmlns:mc="http://schemas.openxmlformats.org/markup-compatibility/2006">
          <mc:Choice Requires="x14">
            <control shapeId="24878" r:id="rId189" name="Check Box 302">
              <controlPr defaultSize="0" autoFill="0" autoLine="0" autoPict="0">
                <anchor moveWithCells="1">
                  <from>
                    <xdr:col>3</xdr:col>
                    <xdr:colOff>190500</xdr:colOff>
                    <xdr:row>23</xdr:row>
                    <xdr:rowOff>180975</xdr:rowOff>
                  </from>
                  <to>
                    <xdr:col>3</xdr:col>
                    <xdr:colOff>428625</xdr:colOff>
                    <xdr:row>25</xdr:row>
                    <xdr:rowOff>0</xdr:rowOff>
                  </to>
                </anchor>
              </controlPr>
            </control>
          </mc:Choice>
        </mc:AlternateContent>
        <mc:AlternateContent xmlns:mc="http://schemas.openxmlformats.org/markup-compatibility/2006">
          <mc:Choice Requires="x14">
            <control shapeId="24879" r:id="rId190" name="Check Box 303">
              <controlPr defaultSize="0" autoFill="0" autoLine="0" autoPict="0">
                <anchor moveWithCells="1">
                  <from>
                    <xdr:col>3</xdr:col>
                    <xdr:colOff>190500</xdr:colOff>
                    <xdr:row>23</xdr:row>
                    <xdr:rowOff>180975</xdr:rowOff>
                  </from>
                  <to>
                    <xdr:col>3</xdr:col>
                    <xdr:colOff>428625</xdr:colOff>
                    <xdr:row>25</xdr:row>
                    <xdr:rowOff>0</xdr:rowOff>
                  </to>
                </anchor>
              </controlPr>
            </control>
          </mc:Choice>
        </mc:AlternateContent>
        <mc:AlternateContent xmlns:mc="http://schemas.openxmlformats.org/markup-compatibility/2006">
          <mc:Choice Requires="x14">
            <control shapeId="24880" r:id="rId191" name="Check Box 304">
              <controlPr defaultSize="0" autoFill="0" autoLine="0" autoPict="0">
                <anchor moveWithCells="1">
                  <from>
                    <xdr:col>3</xdr:col>
                    <xdr:colOff>190500</xdr:colOff>
                    <xdr:row>24</xdr:row>
                    <xdr:rowOff>180975</xdr:rowOff>
                  </from>
                  <to>
                    <xdr:col>3</xdr:col>
                    <xdr:colOff>428625</xdr:colOff>
                    <xdr:row>26</xdr:row>
                    <xdr:rowOff>0</xdr:rowOff>
                  </to>
                </anchor>
              </controlPr>
            </control>
          </mc:Choice>
        </mc:AlternateContent>
        <mc:AlternateContent xmlns:mc="http://schemas.openxmlformats.org/markup-compatibility/2006">
          <mc:Choice Requires="x14">
            <control shapeId="24881" r:id="rId192" name="Check Box 305">
              <controlPr defaultSize="0" autoFill="0" autoLine="0" autoPict="0">
                <anchor moveWithCells="1">
                  <from>
                    <xdr:col>3</xdr:col>
                    <xdr:colOff>190500</xdr:colOff>
                    <xdr:row>24</xdr:row>
                    <xdr:rowOff>180975</xdr:rowOff>
                  </from>
                  <to>
                    <xdr:col>3</xdr:col>
                    <xdr:colOff>428625</xdr:colOff>
                    <xdr:row>26</xdr:row>
                    <xdr:rowOff>0</xdr:rowOff>
                  </to>
                </anchor>
              </controlPr>
            </control>
          </mc:Choice>
        </mc:AlternateContent>
        <mc:AlternateContent xmlns:mc="http://schemas.openxmlformats.org/markup-compatibility/2006">
          <mc:Choice Requires="x14">
            <control shapeId="24882" r:id="rId193" name="Check Box 306">
              <controlPr defaultSize="0" autoFill="0" autoLine="0" autoPict="0">
                <anchor moveWithCells="1">
                  <from>
                    <xdr:col>3</xdr:col>
                    <xdr:colOff>190500</xdr:colOff>
                    <xdr:row>24</xdr:row>
                    <xdr:rowOff>180975</xdr:rowOff>
                  </from>
                  <to>
                    <xdr:col>3</xdr:col>
                    <xdr:colOff>428625</xdr:colOff>
                    <xdr:row>26</xdr:row>
                    <xdr:rowOff>0</xdr:rowOff>
                  </to>
                </anchor>
              </controlPr>
            </control>
          </mc:Choice>
        </mc:AlternateContent>
        <mc:AlternateContent xmlns:mc="http://schemas.openxmlformats.org/markup-compatibility/2006">
          <mc:Choice Requires="x14">
            <control shapeId="24883" r:id="rId194" name="Check Box 307">
              <controlPr defaultSize="0" autoFill="0" autoLine="0" autoPict="0">
                <anchor moveWithCells="1">
                  <from>
                    <xdr:col>3</xdr:col>
                    <xdr:colOff>190500</xdr:colOff>
                    <xdr:row>25</xdr:row>
                    <xdr:rowOff>180975</xdr:rowOff>
                  </from>
                  <to>
                    <xdr:col>3</xdr:col>
                    <xdr:colOff>428625</xdr:colOff>
                    <xdr:row>27</xdr:row>
                    <xdr:rowOff>0</xdr:rowOff>
                  </to>
                </anchor>
              </controlPr>
            </control>
          </mc:Choice>
        </mc:AlternateContent>
        <mc:AlternateContent xmlns:mc="http://schemas.openxmlformats.org/markup-compatibility/2006">
          <mc:Choice Requires="x14">
            <control shapeId="24884" r:id="rId195" name="Check Box 308">
              <controlPr defaultSize="0" autoFill="0" autoLine="0" autoPict="0">
                <anchor moveWithCells="1">
                  <from>
                    <xdr:col>3</xdr:col>
                    <xdr:colOff>190500</xdr:colOff>
                    <xdr:row>25</xdr:row>
                    <xdr:rowOff>180975</xdr:rowOff>
                  </from>
                  <to>
                    <xdr:col>3</xdr:col>
                    <xdr:colOff>428625</xdr:colOff>
                    <xdr:row>27</xdr:row>
                    <xdr:rowOff>0</xdr:rowOff>
                  </to>
                </anchor>
              </controlPr>
            </control>
          </mc:Choice>
        </mc:AlternateContent>
        <mc:AlternateContent xmlns:mc="http://schemas.openxmlformats.org/markup-compatibility/2006">
          <mc:Choice Requires="x14">
            <control shapeId="24885" r:id="rId196" name="Check Box 309">
              <controlPr defaultSize="0" autoFill="0" autoLine="0" autoPict="0">
                <anchor moveWithCells="1">
                  <from>
                    <xdr:col>3</xdr:col>
                    <xdr:colOff>190500</xdr:colOff>
                    <xdr:row>25</xdr:row>
                    <xdr:rowOff>180975</xdr:rowOff>
                  </from>
                  <to>
                    <xdr:col>3</xdr:col>
                    <xdr:colOff>428625</xdr:colOff>
                    <xdr:row>27</xdr:row>
                    <xdr:rowOff>0</xdr:rowOff>
                  </to>
                </anchor>
              </controlPr>
            </control>
          </mc:Choice>
        </mc:AlternateContent>
        <mc:AlternateContent xmlns:mc="http://schemas.openxmlformats.org/markup-compatibility/2006">
          <mc:Choice Requires="x14">
            <control shapeId="24886" r:id="rId197" name="Check Box 310">
              <controlPr defaultSize="0" autoFill="0" autoLine="0" autoPict="0">
                <anchor moveWithCells="1">
                  <from>
                    <xdr:col>3</xdr:col>
                    <xdr:colOff>190500</xdr:colOff>
                    <xdr:row>26</xdr:row>
                    <xdr:rowOff>180975</xdr:rowOff>
                  </from>
                  <to>
                    <xdr:col>3</xdr:col>
                    <xdr:colOff>428625</xdr:colOff>
                    <xdr:row>28</xdr:row>
                    <xdr:rowOff>0</xdr:rowOff>
                  </to>
                </anchor>
              </controlPr>
            </control>
          </mc:Choice>
        </mc:AlternateContent>
        <mc:AlternateContent xmlns:mc="http://schemas.openxmlformats.org/markup-compatibility/2006">
          <mc:Choice Requires="x14">
            <control shapeId="24887" r:id="rId198" name="Check Box 311">
              <controlPr defaultSize="0" autoFill="0" autoLine="0" autoPict="0">
                <anchor moveWithCells="1">
                  <from>
                    <xdr:col>3</xdr:col>
                    <xdr:colOff>190500</xdr:colOff>
                    <xdr:row>26</xdr:row>
                    <xdr:rowOff>180975</xdr:rowOff>
                  </from>
                  <to>
                    <xdr:col>3</xdr:col>
                    <xdr:colOff>428625</xdr:colOff>
                    <xdr:row>28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A788007-B03A-4BAB-8AD8-0301865433A4}">
          <x14:formula1>
            <xm:f>'Pick Lists'!$A$3:$A$10</xm:f>
          </x14:formula1>
          <xm:sqref>B8:B28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6910C-3379-4511-9817-77DC407AC613}">
  <dimension ref="A1:A10"/>
  <sheetViews>
    <sheetView workbookViewId="0">
      <selection activeCell="A10" sqref="A10"/>
    </sheetView>
  </sheetViews>
  <sheetFormatPr defaultRowHeight="15" x14ac:dyDescent="0.25"/>
  <cols>
    <col min="1" max="1" width="16.7109375" style="19" customWidth="1"/>
    <col min="2" max="2" width="17.42578125" style="19" customWidth="1"/>
    <col min="3" max="3" width="31.140625" style="19" customWidth="1"/>
    <col min="4" max="4" width="24.28515625" style="19" customWidth="1"/>
    <col min="5" max="16384" width="9.140625" style="19"/>
  </cols>
  <sheetData>
    <row r="1" spans="1:1" x14ac:dyDescent="0.25">
      <c r="A1" s="19" t="s">
        <v>186</v>
      </c>
    </row>
    <row r="3" spans="1:1" x14ac:dyDescent="0.25">
      <c r="A3" s="19" t="s">
        <v>193</v>
      </c>
    </row>
    <row r="4" spans="1:1" x14ac:dyDescent="0.25">
      <c r="A4" s="19" t="s">
        <v>194</v>
      </c>
    </row>
    <row r="5" spans="1:1" x14ac:dyDescent="0.25">
      <c r="A5" s="19" t="s">
        <v>187</v>
      </c>
    </row>
    <row r="6" spans="1:1" x14ac:dyDescent="0.25">
      <c r="A6" s="19" t="s">
        <v>188</v>
      </c>
    </row>
    <row r="7" spans="1:1" x14ac:dyDescent="0.25">
      <c r="A7" s="19" t="s">
        <v>189</v>
      </c>
    </row>
    <row r="8" spans="1:1" x14ac:dyDescent="0.25">
      <c r="A8" s="19" t="s">
        <v>190</v>
      </c>
    </row>
    <row r="9" spans="1:1" x14ac:dyDescent="0.25">
      <c r="A9" s="19" t="s">
        <v>195</v>
      </c>
    </row>
    <row r="10" spans="1:1" x14ac:dyDescent="0.25">
      <c r="A10" s="19" t="s">
        <v>191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DAECF4"/>
    <pageSetUpPr autoPageBreaks="0"/>
  </sheetPr>
  <dimension ref="A1:AD281"/>
  <sheetViews>
    <sheetView zoomScale="115" zoomScaleNormal="115" workbookViewId="0">
      <pane ySplit="4" topLeftCell="A50" activePane="bottomLeft" state="frozen"/>
      <selection pane="bottomLeft" activeCell="D59" sqref="D59"/>
    </sheetView>
  </sheetViews>
  <sheetFormatPr defaultColWidth="9.140625" defaultRowHeight="15" x14ac:dyDescent="0.25"/>
  <cols>
    <col min="1" max="1" width="5.7109375" style="19" customWidth="1"/>
    <col min="2" max="10" width="14.7109375" style="19" customWidth="1"/>
    <col min="11" max="11" width="5.7109375" style="19" customWidth="1"/>
    <col min="12" max="14" width="9.140625" style="33"/>
    <col min="15" max="17" width="11" style="33" customWidth="1"/>
    <col min="18" max="30" width="9.140625" style="33"/>
    <col min="31" max="16384" width="9.140625" style="19"/>
  </cols>
  <sheetData>
    <row r="1" spans="1:13" ht="12.75" customHeight="1" x14ac:dyDescent="0.25">
      <c r="A1" s="200" t="s">
        <v>47</v>
      </c>
      <c r="B1" s="42"/>
      <c r="C1" s="33"/>
      <c r="D1" s="33"/>
      <c r="E1" s="33"/>
      <c r="F1" s="33"/>
      <c r="G1" s="33"/>
      <c r="H1" s="33"/>
      <c r="I1" s="33"/>
      <c r="J1" s="33"/>
      <c r="K1" s="33"/>
    </row>
    <row r="2" spans="1:13" ht="21.75" customHeight="1" thickBot="1" x14ac:dyDescent="0.3">
      <c r="A2" s="326" t="s">
        <v>162</v>
      </c>
      <c r="B2" s="327"/>
      <c r="C2" s="327"/>
      <c r="D2" s="327"/>
      <c r="E2" s="327"/>
      <c r="F2" s="328"/>
      <c r="G2" s="53" t="s">
        <v>48</v>
      </c>
      <c r="H2" s="53" t="s">
        <v>49</v>
      </c>
      <c r="I2" s="53" t="s">
        <v>50</v>
      </c>
      <c r="J2" s="53" t="s">
        <v>51</v>
      </c>
      <c r="K2" s="90"/>
    </row>
    <row r="3" spans="1:13" ht="15.75" x14ac:dyDescent="0.25">
      <c r="B3" s="311" t="e">
        <f>IF(#REF!&lt;&gt;"",#REF!,"")</f>
        <v>#REF!</v>
      </c>
      <c r="C3" s="311"/>
      <c r="D3" s="311"/>
      <c r="E3" s="92"/>
      <c r="F3" s="93"/>
      <c r="G3" s="94">
        <f>SUM(D50)</f>
        <v>0</v>
      </c>
      <c r="H3" s="94">
        <f>SUM(J59:J64)</f>
        <v>0</v>
      </c>
      <c r="I3" s="95">
        <f>SUM(J94)</f>
        <v>0</v>
      </c>
      <c r="J3" s="91">
        <f>SUM(G3:I3)</f>
        <v>0</v>
      </c>
      <c r="K3" s="52"/>
    </row>
    <row r="4" spans="1:13" x14ac:dyDescent="0.25">
      <c r="A4" s="35"/>
      <c r="B4" s="312"/>
      <c r="C4" s="312"/>
      <c r="D4" s="312"/>
      <c r="E4" s="155"/>
      <c r="F4" s="54"/>
      <c r="G4" s="55" t="str">
        <f>IF(G3&gt;0,G3/$J$3,"")</f>
        <v/>
      </c>
      <c r="H4" s="55" t="str">
        <f>IF(H3&gt;0,H3/$J$3,"")</f>
        <v/>
      </c>
      <c r="I4" s="55" t="str">
        <f>IF(I3&gt;0,I3/$J$3,"")</f>
        <v/>
      </c>
      <c r="J4" s="56"/>
      <c r="K4" s="41"/>
    </row>
    <row r="5" spans="1:13" ht="15.75" thickBot="1" x14ac:dyDescent="0.3">
      <c r="A5" s="21"/>
      <c r="B5" s="1"/>
      <c r="C5" s="1"/>
      <c r="D5" s="151"/>
      <c r="E5" s="14"/>
      <c r="G5" s="1"/>
      <c r="H5" s="151"/>
      <c r="J5" s="14"/>
      <c r="K5" s="21"/>
    </row>
    <row r="6" spans="1:13" ht="15.75" x14ac:dyDescent="0.25">
      <c r="A6" s="21"/>
      <c r="B6" s="105" t="s">
        <v>16</v>
      </c>
      <c r="C6" s="99"/>
      <c r="D6" s="96"/>
      <c r="E6" s="98" t="s">
        <v>83</v>
      </c>
      <c r="F6" s="106"/>
      <c r="G6" s="105" t="s">
        <v>54</v>
      </c>
      <c r="H6" s="99"/>
      <c r="I6" s="96"/>
      <c r="J6" s="98" t="s">
        <v>84</v>
      </c>
      <c r="K6" s="21"/>
    </row>
    <row r="7" spans="1:13" ht="15" customHeight="1" x14ac:dyDescent="0.25">
      <c r="A7" s="21"/>
      <c r="B7" s="88"/>
      <c r="C7" s="88"/>
      <c r="D7" s="34"/>
      <c r="E7" s="44"/>
      <c r="F7" s="33"/>
      <c r="G7" s="107"/>
      <c r="H7" s="45"/>
      <c r="I7" s="48"/>
      <c r="J7" s="58"/>
      <c r="K7" s="21"/>
    </row>
    <row r="8" spans="1:13" ht="15" customHeight="1" x14ac:dyDescent="0.25">
      <c r="A8" s="21"/>
      <c r="B8" s="138" t="s">
        <v>100</v>
      </c>
      <c r="C8" s="122"/>
      <c r="D8" s="58"/>
      <c r="F8" s="47"/>
      <c r="G8" s="33"/>
      <c r="H8" s="33"/>
      <c r="I8" s="50" t="s">
        <v>128</v>
      </c>
      <c r="J8" s="192">
        <v>0</v>
      </c>
      <c r="K8" s="42"/>
    </row>
    <row r="9" spans="1:13" ht="15" customHeight="1" x14ac:dyDescent="0.25">
      <c r="A9" s="21"/>
      <c r="B9" s="313"/>
      <c r="C9" s="314"/>
      <c r="D9" s="314"/>
      <c r="E9" s="315"/>
      <c r="F9" s="121"/>
      <c r="G9" s="46"/>
      <c r="H9" s="33"/>
      <c r="I9" s="50" t="s">
        <v>127</v>
      </c>
      <c r="J9" s="192">
        <v>0</v>
      </c>
      <c r="K9" s="21"/>
    </row>
    <row r="10" spans="1:13" ht="15" customHeight="1" x14ac:dyDescent="0.25">
      <c r="A10" s="21"/>
      <c r="B10" s="313"/>
      <c r="C10" s="314"/>
      <c r="D10" s="314"/>
      <c r="E10" s="315"/>
      <c r="F10" s="48"/>
      <c r="G10" s="33"/>
      <c r="H10" s="33"/>
      <c r="I10" s="50" t="s">
        <v>126</v>
      </c>
      <c r="J10" s="139" t="s">
        <v>1</v>
      </c>
      <c r="K10" s="21"/>
    </row>
    <row r="11" spans="1:13" ht="15" customHeight="1" x14ac:dyDescent="0.25">
      <c r="A11" s="21"/>
      <c r="B11" s="316"/>
      <c r="C11" s="316"/>
      <c r="D11" s="316"/>
      <c r="E11" s="316"/>
      <c r="F11" s="42"/>
      <c r="G11" s="32"/>
      <c r="H11" s="33"/>
      <c r="I11" s="50" t="s">
        <v>125</v>
      </c>
      <c r="J11" s="139" t="s">
        <v>1</v>
      </c>
      <c r="K11" s="21"/>
    </row>
    <row r="12" spans="1:13" ht="15" customHeight="1" x14ac:dyDescent="0.25">
      <c r="A12" s="21"/>
      <c r="B12" s="97" t="s">
        <v>101</v>
      </c>
      <c r="C12" s="49"/>
      <c r="D12" s="49"/>
      <c r="E12" s="49"/>
      <c r="F12" s="42"/>
      <c r="G12" s="33"/>
      <c r="H12" s="33"/>
      <c r="I12" s="50" t="s">
        <v>124</v>
      </c>
      <c r="J12" s="139" t="s">
        <v>1</v>
      </c>
      <c r="K12" s="21"/>
    </row>
    <row r="13" spans="1:13" ht="15" customHeight="1" x14ac:dyDescent="0.25">
      <c r="A13" s="21"/>
      <c r="B13" s="317"/>
      <c r="C13" s="318"/>
      <c r="D13" s="318"/>
      <c r="E13" s="319"/>
      <c r="F13" s="42"/>
      <c r="G13" s="33"/>
      <c r="H13" s="33"/>
      <c r="I13" s="50" t="s">
        <v>130</v>
      </c>
      <c r="J13" s="139" t="s">
        <v>102</v>
      </c>
      <c r="K13" s="21"/>
    </row>
    <row r="14" spans="1:13" ht="15" customHeight="1" x14ac:dyDescent="0.25">
      <c r="A14" s="21"/>
      <c r="B14" s="320"/>
      <c r="C14" s="321"/>
      <c r="D14" s="321"/>
      <c r="E14" s="322"/>
      <c r="F14" s="42"/>
      <c r="G14" s="33"/>
      <c r="H14" s="33"/>
      <c r="I14" s="33"/>
      <c r="J14" s="34"/>
      <c r="K14" s="21"/>
      <c r="M14" s="42"/>
    </row>
    <row r="15" spans="1:13" ht="15" customHeight="1" x14ac:dyDescent="0.25">
      <c r="A15" s="21"/>
      <c r="B15" s="34"/>
      <c r="C15" s="34"/>
      <c r="D15" s="34"/>
      <c r="E15" s="34"/>
      <c r="F15" s="37"/>
      <c r="G15" s="37"/>
      <c r="H15" s="37"/>
      <c r="I15" s="37"/>
      <c r="J15" s="37"/>
      <c r="K15" s="21"/>
      <c r="M15" s="42"/>
    </row>
    <row r="16" spans="1:13" ht="15" customHeight="1" thickBot="1" x14ac:dyDescent="0.3">
      <c r="A16" s="21"/>
      <c r="B16" s="151"/>
      <c r="C16" s="151"/>
      <c r="D16" s="3"/>
      <c r="E16" s="5"/>
      <c r="F16" s="3"/>
      <c r="G16" s="24"/>
      <c r="H16" s="151"/>
      <c r="I16" s="24"/>
      <c r="J16" s="24"/>
      <c r="K16" s="21"/>
    </row>
    <row r="17" spans="1:17" ht="16.5" thickTop="1" x14ac:dyDescent="0.25">
      <c r="A17" s="21"/>
      <c r="B17" s="100" t="s">
        <v>160</v>
      </c>
      <c r="C17" s="101"/>
      <c r="D17" s="87" t="s">
        <v>161</v>
      </c>
      <c r="E17" s="85"/>
      <c r="F17" s="85"/>
      <c r="G17" s="85"/>
      <c r="H17" s="85"/>
      <c r="I17" s="85"/>
      <c r="J17" s="86" t="s">
        <v>85</v>
      </c>
      <c r="K17" s="21"/>
    </row>
    <row r="18" spans="1:17" x14ac:dyDescent="0.25">
      <c r="A18" s="21"/>
      <c r="B18" s="323"/>
      <c r="C18" s="323"/>
      <c r="D18" s="323"/>
      <c r="E18" s="323"/>
      <c r="F18" s="323"/>
      <c r="G18" s="323"/>
      <c r="H18" s="323"/>
      <c r="I18" s="323"/>
      <c r="J18" s="323"/>
      <c r="K18" s="21"/>
    </row>
    <row r="19" spans="1:17" x14ac:dyDescent="0.25">
      <c r="A19" s="21"/>
      <c r="B19" s="50"/>
      <c r="C19" s="324" t="s">
        <v>93</v>
      </c>
      <c r="D19" s="325"/>
      <c r="E19" s="324" t="s">
        <v>97</v>
      </c>
      <c r="F19" s="325"/>
      <c r="G19" s="73" t="s">
        <v>107</v>
      </c>
      <c r="H19" s="73" t="s">
        <v>113</v>
      </c>
      <c r="I19" s="73" t="s">
        <v>114</v>
      </c>
      <c r="J19" s="73" t="s">
        <v>115</v>
      </c>
      <c r="K19" s="21"/>
    </row>
    <row r="20" spans="1:17" x14ac:dyDescent="0.25">
      <c r="A20" s="21"/>
      <c r="B20" s="15" t="s">
        <v>98</v>
      </c>
      <c r="C20" s="309" t="s">
        <v>1</v>
      </c>
      <c r="D20" s="309"/>
      <c r="E20" s="310" t="s">
        <v>1</v>
      </c>
      <c r="F20" s="310"/>
      <c r="G20" s="209"/>
      <c r="H20" s="210"/>
      <c r="I20" s="210"/>
      <c r="J20" s="210"/>
      <c r="K20" s="21"/>
    </row>
    <row r="21" spans="1:17" ht="15.75" customHeight="1" x14ac:dyDescent="0.25">
      <c r="A21" s="21"/>
      <c r="B21" s="15" t="s">
        <v>99</v>
      </c>
      <c r="C21" s="309" t="s">
        <v>1</v>
      </c>
      <c r="D21" s="309"/>
      <c r="E21" s="310" t="s">
        <v>1</v>
      </c>
      <c r="F21" s="310"/>
      <c r="G21" s="209"/>
      <c r="H21" s="210"/>
      <c r="I21" s="210"/>
      <c r="J21" s="210"/>
      <c r="K21" s="22"/>
    </row>
    <row r="22" spans="1:17" ht="15" customHeight="1" x14ac:dyDescent="0.25">
      <c r="A22" s="21"/>
      <c r="B22" s="23"/>
      <c r="C22" s="6"/>
      <c r="D22" s="6"/>
      <c r="E22" s="6"/>
      <c r="F22" s="6"/>
      <c r="G22" s="6"/>
      <c r="H22" s="6"/>
      <c r="I22" s="6"/>
      <c r="J22" s="6"/>
      <c r="K22" s="21"/>
    </row>
    <row r="23" spans="1:17" ht="15.75" thickBot="1" x14ac:dyDescent="0.3">
      <c r="A23" s="21"/>
      <c r="B23" s="9"/>
      <c r="C23" s="26"/>
      <c r="D23" s="27"/>
      <c r="E23" s="27"/>
      <c r="F23" s="27"/>
      <c r="G23" s="27"/>
      <c r="H23" s="27"/>
      <c r="I23" s="27"/>
      <c r="J23" s="27"/>
      <c r="K23" s="21"/>
    </row>
    <row r="24" spans="1:17" ht="16.5" thickTop="1" x14ac:dyDescent="0.25">
      <c r="A24" s="39"/>
      <c r="B24" s="100" t="s">
        <v>62</v>
      </c>
      <c r="C24" s="101"/>
      <c r="D24" s="267" t="s">
        <v>145</v>
      </c>
      <c r="E24" s="267"/>
      <c r="F24" s="267"/>
      <c r="G24" s="267"/>
      <c r="H24" s="267"/>
      <c r="I24" s="267"/>
      <c r="J24" s="86" t="s">
        <v>86</v>
      </c>
      <c r="K24" s="21"/>
    </row>
    <row r="25" spans="1:17" x14ac:dyDescent="0.25">
      <c r="A25" s="21"/>
      <c r="B25" s="150"/>
      <c r="C25" s="16"/>
      <c r="D25" s="268"/>
      <c r="E25" s="268"/>
      <c r="F25" s="268"/>
      <c r="G25" s="268"/>
      <c r="H25" s="268"/>
      <c r="I25" s="268"/>
      <c r="J25" s="16"/>
      <c r="K25" s="21"/>
    </row>
    <row r="26" spans="1:17" x14ac:dyDescent="0.25">
      <c r="A26" s="21"/>
      <c r="B26" s="286" t="s">
        <v>38</v>
      </c>
      <c r="C26" s="287"/>
      <c r="D26" s="287"/>
      <c r="E26" s="287"/>
      <c r="F26" s="287"/>
      <c r="G26" s="287"/>
      <c r="H26" s="288"/>
      <c r="I26" s="289" t="s">
        <v>92</v>
      </c>
      <c r="J26" s="289"/>
      <c r="K26" s="21"/>
    </row>
    <row r="27" spans="1:17" ht="15.75" thickBot="1" x14ac:dyDescent="0.3">
      <c r="A27" s="21"/>
      <c r="B27" s="131"/>
      <c r="C27" s="4"/>
      <c r="D27" s="4"/>
      <c r="E27" s="4"/>
      <c r="F27" s="4"/>
      <c r="G27" s="4"/>
      <c r="H27" s="132"/>
      <c r="I27" s="3"/>
      <c r="J27" s="3"/>
      <c r="K27" s="21"/>
    </row>
    <row r="28" spans="1:17" ht="15.75" thickTop="1" x14ac:dyDescent="0.25">
      <c r="A28" s="21"/>
      <c r="B28" s="133"/>
      <c r="C28" s="157" t="s">
        <v>63</v>
      </c>
      <c r="D28" s="158" t="s">
        <v>146</v>
      </c>
      <c r="E28" s="157" t="s">
        <v>64</v>
      </c>
      <c r="F28" s="158" t="s">
        <v>146</v>
      </c>
      <c r="G28" s="134" t="s">
        <v>8</v>
      </c>
      <c r="H28" s="74" t="s">
        <v>14</v>
      </c>
      <c r="I28" s="176" t="s">
        <v>21</v>
      </c>
      <c r="J28" s="177">
        <f>SUM(D29+F29)</f>
        <v>0</v>
      </c>
      <c r="K28" s="21"/>
    </row>
    <row r="29" spans="1:17" x14ac:dyDescent="0.25">
      <c r="A29" s="21"/>
      <c r="B29" s="60" t="s">
        <v>39</v>
      </c>
      <c r="C29" s="159">
        <v>0</v>
      </c>
      <c r="D29" s="160">
        <v>0</v>
      </c>
      <c r="E29" s="159">
        <v>0</v>
      </c>
      <c r="F29" s="160">
        <v>0</v>
      </c>
      <c r="G29" s="169">
        <v>0</v>
      </c>
      <c r="H29" s="124">
        <v>0</v>
      </c>
      <c r="I29" s="176" t="s">
        <v>22</v>
      </c>
      <c r="J29" s="178">
        <f>IF(ISNUMBER(SEARCH("Yes",G31)),D31+F31,D31+F31+D33+F33)</f>
        <v>0</v>
      </c>
      <c r="K29" s="21"/>
    </row>
    <row r="30" spans="1:17" x14ac:dyDescent="0.25">
      <c r="A30" s="21"/>
      <c r="B30" s="156"/>
      <c r="C30" s="161"/>
      <c r="D30" s="162"/>
      <c r="E30" s="171"/>
      <c r="F30" s="172"/>
      <c r="G30" s="290" t="s">
        <v>19</v>
      </c>
      <c r="H30" s="291"/>
      <c r="I30" s="176" t="s">
        <v>23</v>
      </c>
      <c r="J30" s="179">
        <f>SUM(D33+F33)</f>
        <v>0</v>
      </c>
      <c r="K30" s="21"/>
      <c r="O30" s="43"/>
      <c r="P30" s="34"/>
      <c r="Q30" s="44"/>
    </row>
    <row r="31" spans="1:17" x14ac:dyDescent="0.25">
      <c r="A31" s="21"/>
      <c r="B31" s="60" t="s">
        <v>18</v>
      </c>
      <c r="C31" s="163">
        <v>0</v>
      </c>
      <c r="D31" s="164">
        <v>0</v>
      </c>
      <c r="E31" s="159">
        <v>0</v>
      </c>
      <c r="F31" s="164">
        <v>0</v>
      </c>
      <c r="G31" s="292" t="s">
        <v>102</v>
      </c>
      <c r="H31" s="293"/>
      <c r="I31" s="176" t="s">
        <v>20</v>
      </c>
      <c r="J31" s="178">
        <f>IF(ISNUMBER(SEARCH("Windows",C37)),D35+F35,0)</f>
        <v>0</v>
      </c>
      <c r="K31" s="21"/>
      <c r="O31" s="42"/>
      <c r="Q31" s="41"/>
    </row>
    <row r="32" spans="1:17" x14ac:dyDescent="0.25">
      <c r="A32" s="21"/>
      <c r="B32" s="61"/>
      <c r="C32" s="165"/>
      <c r="D32" s="166"/>
      <c r="E32" s="165"/>
      <c r="F32" s="173"/>
      <c r="G32" s="111"/>
      <c r="H32" s="62"/>
      <c r="I32" s="176" t="s">
        <v>35</v>
      </c>
      <c r="J32" s="179">
        <f>SUM(J28:J31)</f>
        <v>0</v>
      </c>
      <c r="K32" s="21"/>
      <c r="O32" s="42"/>
      <c r="Q32" s="41"/>
    </row>
    <row r="33" spans="1:17" x14ac:dyDescent="0.25">
      <c r="A33" s="21"/>
      <c r="B33" s="60" t="s">
        <v>40</v>
      </c>
      <c r="C33" s="163">
        <v>0</v>
      </c>
      <c r="D33" s="164">
        <v>0</v>
      </c>
      <c r="E33" s="163">
        <v>0</v>
      </c>
      <c r="F33" s="164">
        <v>0</v>
      </c>
      <c r="G33" s="170"/>
      <c r="H33" s="181"/>
      <c r="I33" s="176" t="s">
        <v>36</v>
      </c>
      <c r="J33" s="178">
        <f>IF(ISNUMBER(SEARCH("Linux",C37)),D35+F35,0)</f>
        <v>0</v>
      </c>
      <c r="K33" s="21"/>
      <c r="O33" s="42"/>
      <c r="Q33" s="41"/>
    </row>
    <row r="34" spans="1:17" x14ac:dyDescent="0.25">
      <c r="A34" s="21"/>
      <c r="B34" s="156"/>
      <c r="C34" s="165"/>
      <c r="D34" s="166"/>
      <c r="E34" s="174"/>
      <c r="F34" s="175"/>
      <c r="G34" s="112" t="s">
        <v>9</v>
      </c>
      <c r="H34" s="113" t="s">
        <v>10</v>
      </c>
      <c r="I34" s="176" t="s">
        <v>37</v>
      </c>
      <c r="J34" s="178">
        <f>IF(ISNUMBER(SEARCH("Solaris",C37)),D35+F35,0)</f>
        <v>0</v>
      </c>
      <c r="K34" s="21"/>
      <c r="O34" s="42"/>
      <c r="Q34" s="41"/>
    </row>
    <row r="35" spans="1:17" ht="15.75" thickBot="1" x14ac:dyDescent="0.3">
      <c r="A35" s="21"/>
      <c r="B35" s="63" t="s">
        <v>41</v>
      </c>
      <c r="C35" s="167">
        <v>0</v>
      </c>
      <c r="D35" s="168"/>
      <c r="E35" s="167">
        <v>0</v>
      </c>
      <c r="F35" s="168"/>
      <c r="G35" s="169"/>
      <c r="H35" s="124"/>
      <c r="I35" s="176" t="s">
        <v>108</v>
      </c>
      <c r="J35" s="178">
        <f>IF(ISNUMBER(SEARCH("Yes",G31)),(D29+D31+D35),D29+D31+D33+D35)</f>
        <v>0</v>
      </c>
      <c r="K35" s="21"/>
      <c r="O35" s="42"/>
      <c r="Q35" s="41"/>
    </row>
    <row r="36" spans="1:17" ht="15.75" thickTop="1" x14ac:dyDescent="0.25">
      <c r="A36" s="21"/>
      <c r="B36" s="64"/>
      <c r="C36" s="294" t="s">
        <v>111</v>
      </c>
      <c r="D36" s="295"/>
      <c r="E36" s="296" t="s">
        <v>110</v>
      </c>
      <c r="F36" s="297"/>
      <c r="G36" s="298"/>
      <c r="H36" s="299"/>
      <c r="I36" s="176" t="s">
        <v>109</v>
      </c>
      <c r="J36" s="178">
        <f>IF(ISNUMBER(SEARCH("Yes",G31)),(F29+F31+F35),(F29+F31+F33+F35))</f>
        <v>0</v>
      </c>
      <c r="K36" s="21"/>
      <c r="O36" s="42"/>
      <c r="Q36" s="41"/>
    </row>
    <row r="37" spans="1:17" x14ac:dyDescent="0.25">
      <c r="A37" s="21"/>
      <c r="B37" s="182"/>
      <c r="C37" s="300" t="s">
        <v>112</v>
      </c>
      <c r="D37" s="300"/>
      <c r="E37" s="301"/>
      <c r="F37" s="302"/>
      <c r="G37" s="302"/>
      <c r="H37" s="303"/>
      <c r="I37" s="176" t="s">
        <v>123</v>
      </c>
      <c r="J37" s="178">
        <f>SUM(J35:J36)</f>
        <v>0</v>
      </c>
      <c r="K37" s="21"/>
      <c r="O37" s="42"/>
      <c r="Q37" s="41"/>
    </row>
    <row r="38" spans="1:17" x14ac:dyDescent="0.25">
      <c r="A38" s="21"/>
      <c r="B38" s="9"/>
      <c r="C38" s="109"/>
      <c r="D38" s="109"/>
      <c r="E38" s="110"/>
      <c r="F38" s="110"/>
      <c r="G38" s="27"/>
      <c r="H38" s="27"/>
      <c r="I38" s="40"/>
      <c r="J38" s="120" t="s">
        <v>129</v>
      </c>
      <c r="K38" s="21"/>
      <c r="O38" s="42"/>
      <c r="Q38" s="41"/>
    </row>
    <row r="39" spans="1:17" ht="15.75" thickBot="1" x14ac:dyDescent="0.3">
      <c r="A39" s="21"/>
      <c r="B39" s="9"/>
      <c r="C39" s="26"/>
      <c r="D39" s="27"/>
      <c r="E39" s="27"/>
      <c r="F39" s="27"/>
      <c r="G39" s="27"/>
      <c r="H39" s="27"/>
      <c r="I39" s="27"/>
      <c r="J39" s="27"/>
      <c r="K39" s="21"/>
    </row>
    <row r="40" spans="1:17" ht="16.5" thickTop="1" x14ac:dyDescent="0.25">
      <c r="A40" s="39"/>
      <c r="B40" s="100" t="s">
        <v>52</v>
      </c>
      <c r="C40" s="101"/>
      <c r="D40" s="87" t="s">
        <v>134</v>
      </c>
      <c r="E40" s="85"/>
      <c r="F40" s="85"/>
      <c r="G40" s="85"/>
      <c r="H40" s="85"/>
      <c r="I40" s="85"/>
      <c r="J40" s="86" t="s">
        <v>87</v>
      </c>
      <c r="K40" s="21"/>
    </row>
    <row r="41" spans="1:17" x14ac:dyDescent="0.25">
      <c r="A41" s="21"/>
      <c r="B41" s="150"/>
      <c r="C41" s="16"/>
      <c r="D41" s="16"/>
      <c r="E41" s="16"/>
      <c r="F41" s="136"/>
      <c r="G41" s="16"/>
      <c r="H41" s="16"/>
      <c r="I41" s="16"/>
      <c r="J41" s="16"/>
      <c r="K41" s="21"/>
    </row>
    <row r="42" spans="1:17" ht="15" customHeight="1" x14ac:dyDescent="0.25">
      <c r="A42" s="21"/>
      <c r="B42" s="304"/>
      <c r="C42" s="305"/>
      <c r="D42" s="305"/>
      <c r="E42" s="306" t="s">
        <v>122</v>
      </c>
      <c r="F42" s="307"/>
      <c r="G42" s="135"/>
      <c r="H42" s="33"/>
      <c r="I42" s="33"/>
      <c r="J42" s="33"/>
      <c r="K42" s="21"/>
    </row>
    <row r="43" spans="1:17" ht="16.5" customHeight="1" x14ac:dyDescent="0.25">
      <c r="A43" s="21"/>
      <c r="B43" s="140"/>
      <c r="C43" s="17" t="s">
        <v>0</v>
      </c>
      <c r="D43" s="141" t="s">
        <v>34</v>
      </c>
      <c r="E43" s="149" t="s">
        <v>144</v>
      </c>
      <c r="F43" s="183" t="s">
        <v>143</v>
      </c>
      <c r="G43" s="42"/>
      <c r="H43" s="21"/>
      <c r="I43" s="33"/>
      <c r="J43" s="33"/>
      <c r="K43" s="21"/>
    </row>
    <row r="44" spans="1:17" x14ac:dyDescent="0.25">
      <c r="A44" s="21"/>
      <c r="B44" s="142" t="s">
        <v>4</v>
      </c>
      <c r="C44" s="223"/>
      <c r="D44" s="224">
        <v>0</v>
      </c>
      <c r="E44" s="205">
        <f>IF(D44&gt;0,C149/D44,0)</f>
        <v>0</v>
      </c>
      <c r="F44" s="206">
        <f>IF(C149&gt;0,D44-C149,0)</f>
        <v>0</v>
      </c>
      <c r="G44" s="33"/>
      <c r="H44" s="21"/>
      <c r="I44" s="33"/>
      <c r="J44" s="33"/>
      <c r="K44" s="21"/>
    </row>
    <row r="45" spans="1:17" x14ac:dyDescent="0.25">
      <c r="A45" s="21"/>
      <c r="B45" s="142" t="s">
        <v>5</v>
      </c>
      <c r="C45" s="223"/>
      <c r="D45" s="224"/>
      <c r="E45" s="205">
        <f>IF(D45&gt;0,C153/D45,0)</f>
        <v>0</v>
      </c>
      <c r="F45" s="206">
        <f>IF(C153&gt;0,D45-C153,0)</f>
        <v>0</v>
      </c>
      <c r="G45" s="33"/>
      <c r="H45" s="21"/>
      <c r="I45" s="33"/>
      <c r="K45" s="21"/>
    </row>
    <row r="46" spans="1:17" x14ac:dyDescent="0.25">
      <c r="A46" s="21"/>
      <c r="B46" s="142" t="s">
        <v>6</v>
      </c>
      <c r="C46" s="223"/>
      <c r="D46" s="224">
        <v>0</v>
      </c>
      <c r="E46" s="205">
        <f>IF(D46&gt;0,C155/D46,0)</f>
        <v>0</v>
      </c>
      <c r="F46" s="206">
        <f>IF(C151&gt;0,D46-C151,0)</f>
        <v>0</v>
      </c>
      <c r="G46" s="42"/>
      <c r="H46" s="21"/>
      <c r="I46" s="33"/>
      <c r="J46" s="33"/>
      <c r="K46" s="21"/>
    </row>
    <row r="47" spans="1:17" x14ac:dyDescent="0.25">
      <c r="A47" s="21"/>
      <c r="B47" s="137" t="s">
        <v>96</v>
      </c>
      <c r="C47" s="223"/>
      <c r="D47" s="224">
        <v>0</v>
      </c>
      <c r="E47" s="184"/>
      <c r="F47" s="185"/>
      <c r="G47" s="135"/>
      <c r="H47" s="33"/>
      <c r="I47" s="33"/>
      <c r="J47" s="33"/>
      <c r="K47" s="21"/>
    </row>
    <row r="48" spans="1:17" x14ac:dyDescent="0.25">
      <c r="A48" s="21"/>
      <c r="B48" s="137" t="s">
        <v>1</v>
      </c>
      <c r="C48" s="223"/>
      <c r="D48" s="224">
        <v>0</v>
      </c>
      <c r="E48" s="186"/>
      <c r="F48" s="187"/>
      <c r="G48" s="135"/>
      <c r="H48" s="33"/>
      <c r="I48" s="33"/>
      <c r="J48" s="33"/>
      <c r="K48" s="21"/>
    </row>
    <row r="49" spans="1:11" x14ac:dyDescent="0.25">
      <c r="A49" s="21"/>
      <c r="B49" s="137" t="s">
        <v>1</v>
      </c>
      <c r="C49" s="223"/>
      <c r="D49" s="224">
        <v>0</v>
      </c>
      <c r="E49" s="186"/>
      <c r="F49" s="187"/>
      <c r="G49" s="42"/>
      <c r="H49" s="33"/>
      <c r="I49" s="33"/>
      <c r="J49" s="33"/>
      <c r="K49" s="21"/>
    </row>
    <row r="50" spans="1:11" x14ac:dyDescent="0.25">
      <c r="A50" s="21"/>
      <c r="B50" s="142" t="s">
        <v>7</v>
      </c>
      <c r="C50" s="207">
        <f>SUM(C44:C49)</f>
        <v>0</v>
      </c>
      <c r="D50" s="208">
        <f>SUM(D44:D49)</f>
        <v>0</v>
      </c>
      <c r="E50" s="202"/>
      <c r="F50" s="203"/>
      <c r="G50" s="33"/>
      <c r="H50" s="33"/>
      <c r="I50" s="33"/>
      <c r="J50" s="33"/>
      <c r="K50" s="21"/>
    </row>
    <row r="51" spans="1:11" x14ac:dyDescent="0.25">
      <c r="A51" s="21"/>
      <c r="B51" s="7"/>
      <c r="C51" s="17"/>
      <c r="D51" s="18"/>
      <c r="E51" s="18"/>
      <c r="F51" s="102"/>
      <c r="G51" s="123"/>
      <c r="H51" s="88"/>
      <c r="I51" s="27"/>
      <c r="J51" s="27"/>
      <c r="K51" s="21"/>
    </row>
    <row r="52" spans="1:11" ht="15.75" thickBot="1" x14ac:dyDescent="0.3">
      <c r="A52" s="21"/>
      <c r="B52" s="24"/>
      <c r="C52" s="24"/>
      <c r="D52" s="24"/>
      <c r="E52" s="24"/>
      <c r="F52" s="154"/>
      <c r="G52" s="154"/>
      <c r="H52" s="154"/>
      <c r="I52" s="154"/>
      <c r="J52" s="154"/>
      <c r="K52" s="21"/>
    </row>
    <row r="53" spans="1:11" ht="16.5" thickTop="1" x14ac:dyDescent="0.25">
      <c r="A53" s="21"/>
      <c r="B53" s="105" t="s">
        <v>11</v>
      </c>
      <c r="C53" s="101"/>
      <c r="D53" s="87" t="s">
        <v>95</v>
      </c>
      <c r="E53" s="85"/>
      <c r="F53" s="85"/>
      <c r="G53" s="85"/>
      <c r="H53" s="85"/>
      <c r="I53" s="85"/>
      <c r="J53" s="86" t="s">
        <v>88</v>
      </c>
      <c r="K53" s="21"/>
    </row>
    <row r="54" spans="1:11" x14ac:dyDescent="0.25">
      <c r="A54" s="21"/>
      <c r="B54" s="308"/>
      <c r="C54" s="308"/>
      <c r="D54" s="308"/>
      <c r="E54" s="308"/>
      <c r="F54" s="308"/>
      <c r="G54" s="308"/>
      <c r="H54" s="308"/>
      <c r="I54" s="308"/>
      <c r="J54" s="308"/>
      <c r="K54" s="21"/>
    </row>
    <row r="55" spans="1:11" x14ac:dyDescent="0.25">
      <c r="A55" s="21"/>
      <c r="B55" s="11"/>
      <c r="C55" s="8"/>
      <c r="D55" s="12"/>
      <c r="E55" s="28"/>
      <c r="F55" s="28"/>
      <c r="G55" s="28"/>
      <c r="H55" s="28"/>
      <c r="I55" s="28"/>
      <c r="J55" s="28"/>
      <c r="K55" s="21"/>
    </row>
    <row r="56" spans="1:11" x14ac:dyDescent="0.25">
      <c r="A56" s="21"/>
      <c r="B56" s="23"/>
      <c r="C56" s="12" t="s">
        <v>3</v>
      </c>
      <c r="D56" s="57"/>
      <c r="E56" s="28"/>
      <c r="F56" s="28"/>
      <c r="G56" s="28"/>
      <c r="H56" s="28"/>
      <c r="I56" s="28"/>
      <c r="J56" s="28"/>
      <c r="K56" s="21"/>
    </row>
    <row r="57" spans="1:11" x14ac:dyDescent="0.25">
      <c r="B57" s="28"/>
      <c r="C57" s="28"/>
      <c r="D57" s="28"/>
      <c r="E57" s="28"/>
      <c r="F57" s="28"/>
      <c r="G57" s="28"/>
      <c r="H57" s="28"/>
      <c r="I57" s="28"/>
      <c r="J57" s="23"/>
      <c r="K57" s="21"/>
    </row>
    <row r="58" spans="1:11" ht="33" customHeight="1" x14ac:dyDescent="0.25">
      <c r="A58" s="21"/>
      <c r="B58" s="284" t="s">
        <v>17</v>
      </c>
      <c r="C58" s="285"/>
      <c r="D58" s="153" t="s">
        <v>66</v>
      </c>
      <c r="E58" s="114" t="s">
        <v>65</v>
      </c>
      <c r="F58" s="153" t="s">
        <v>135</v>
      </c>
      <c r="G58" s="153" t="s">
        <v>46</v>
      </c>
      <c r="H58" s="114" t="s">
        <v>53</v>
      </c>
      <c r="I58" s="153" t="s">
        <v>44</v>
      </c>
      <c r="J58" s="108" t="s">
        <v>45</v>
      </c>
      <c r="K58" s="21"/>
    </row>
    <row r="59" spans="1:11" x14ac:dyDescent="0.25">
      <c r="A59" s="21"/>
      <c r="B59" s="279" t="s">
        <v>1</v>
      </c>
      <c r="C59" s="279"/>
      <c r="D59" s="152" t="s">
        <v>1</v>
      </c>
      <c r="E59" s="69"/>
      <c r="F59" s="70" t="s">
        <v>1</v>
      </c>
      <c r="G59" s="152" t="s">
        <v>1</v>
      </c>
      <c r="H59" s="71"/>
      <c r="I59" s="71"/>
      <c r="J59" s="72"/>
      <c r="K59" s="21"/>
    </row>
    <row r="60" spans="1:11" x14ac:dyDescent="0.25">
      <c r="A60" s="21"/>
      <c r="B60" s="279" t="s">
        <v>1</v>
      </c>
      <c r="C60" s="279"/>
      <c r="D60" s="152" t="s">
        <v>1</v>
      </c>
      <c r="E60" s="71"/>
      <c r="F60" s="70" t="s">
        <v>1</v>
      </c>
      <c r="G60" s="152" t="s">
        <v>1</v>
      </c>
      <c r="H60" s="71"/>
      <c r="I60" s="71"/>
      <c r="J60" s="72"/>
      <c r="K60" s="21"/>
    </row>
    <row r="61" spans="1:11" x14ac:dyDescent="0.25">
      <c r="A61" s="21"/>
      <c r="B61" s="279" t="s">
        <v>1</v>
      </c>
      <c r="C61" s="279"/>
      <c r="D61" s="152" t="s">
        <v>1</v>
      </c>
      <c r="E61" s="71"/>
      <c r="F61" s="70" t="s">
        <v>1</v>
      </c>
      <c r="G61" s="152" t="s">
        <v>1</v>
      </c>
      <c r="H61" s="71"/>
      <c r="I61" s="71"/>
      <c r="J61" s="72"/>
      <c r="K61" s="21"/>
    </row>
    <row r="62" spans="1:11" x14ac:dyDescent="0.25">
      <c r="A62" s="21"/>
      <c r="B62" s="279" t="s">
        <v>1</v>
      </c>
      <c r="C62" s="279"/>
      <c r="D62" s="152" t="s">
        <v>1</v>
      </c>
      <c r="E62" s="71"/>
      <c r="F62" s="70" t="s">
        <v>1</v>
      </c>
      <c r="G62" s="152" t="s">
        <v>1</v>
      </c>
      <c r="H62" s="71"/>
      <c r="I62" s="71"/>
      <c r="J62" s="72"/>
      <c r="K62" s="21"/>
    </row>
    <row r="63" spans="1:11" x14ac:dyDescent="0.25">
      <c r="A63" s="21"/>
      <c r="B63" s="279" t="s">
        <v>1</v>
      </c>
      <c r="C63" s="279"/>
      <c r="D63" s="152" t="s">
        <v>1</v>
      </c>
      <c r="E63" s="71"/>
      <c r="F63" s="70" t="s">
        <v>1</v>
      </c>
      <c r="G63" s="152" t="s">
        <v>1</v>
      </c>
      <c r="H63" s="71"/>
      <c r="I63" s="71"/>
      <c r="J63" s="72"/>
      <c r="K63" s="21"/>
    </row>
    <row r="64" spans="1:11" x14ac:dyDescent="0.25">
      <c r="A64" s="21"/>
      <c r="B64" s="279" t="s">
        <v>1</v>
      </c>
      <c r="C64" s="279"/>
      <c r="D64" s="152" t="s">
        <v>1</v>
      </c>
      <c r="E64" s="71"/>
      <c r="F64" s="70" t="s">
        <v>1</v>
      </c>
      <c r="G64" s="152" t="s">
        <v>1</v>
      </c>
      <c r="H64" s="71"/>
      <c r="I64" s="71"/>
      <c r="J64" s="72"/>
      <c r="K64" s="21"/>
    </row>
    <row r="65" spans="1:11" x14ac:dyDescent="0.25">
      <c r="A65" s="21"/>
      <c r="B65" s="4"/>
      <c r="C65" s="3"/>
      <c r="D65" s="10"/>
      <c r="E65" s="10"/>
      <c r="F65" s="10"/>
      <c r="G65" s="24"/>
      <c r="H65" s="125">
        <f>SUM(H59:H64)</f>
        <v>0</v>
      </c>
      <c r="I65" s="125">
        <f>SUM(I59:I64)</f>
        <v>0</v>
      </c>
      <c r="J65" s="125">
        <f>SUM(J59:J64)</f>
        <v>0</v>
      </c>
      <c r="K65" s="21"/>
    </row>
    <row r="66" spans="1:11" x14ac:dyDescent="0.25">
      <c r="A66" s="21"/>
      <c r="B66" s="23"/>
      <c r="C66" s="29"/>
      <c r="D66" s="20"/>
      <c r="E66" s="180" t="s">
        <v>56</v>
      </c>
      <c r="F66" s="204" t="s">
        <v>1</v>
      </c>
      <c r="G66" s="24"/>
      <c r="H66" s="28"/>
      <c r="I66" s="30"/>
      <c r="J66" s="30"/>
      <c r="K66" s="21"/>
    </row>
    <row r="67" spans="1:11" x14ac:dyDescent="0.25">
      <c r="A67" s="21"/>
      <c r="B67" s="24"/>
      <c r="C67" s="180"/>
      <c r="D67" s="180"/>
      <c r="E67" s="180" t="s">
        <v>57</v>
      </c>
      <c r="F67" s="204" t="s">
        <v>1</v>
      </c>
      <c r="G67" s="36"/>
      <c r="H67" s="32"/>
      <c r="I67" s="38"/>
      <c r="J67" s="31"/>
      <c r="K67" s="20"/>
    </row>
    <row r="68" spans="1:11" x14ac:dyDescent="0.25">
      <c r="A68" s="21"/>
      <c r="B68" s="24"/>
      <c r="C68" s="23"/>
      <c r="D68" s="180"/>
      <c r="E68" s="180" t="s">
        <v>58</v>
      </c>
      <c r="F68" s="204" t="s">
        <v>1</v>
      </c>
      <c r="G68" s="36"/>
      <c r="H68" s="32"/>
      <c r="I68" s="38"/>
      <c r="J68" s="31"/>
      <c r="K68" s="21"/>
    </row>
    <row r="69" spans="1:11" x14ac:dyDescent="0.25">
      <c r="A69" s="21"/>
      <c r="B69" s="24"/>
      <c r="C69" s="180"/>
      <c r="D69" s="180"/>
      <c r="E69" s="180"/>
      <c r="F69" s="36"/>
      <c r="G69" s="115"/>
      <c r="H69" s="51"/>
      <c r="I69" s="59"/>
      <c r="J69" s="31"/>
      <c r="K69" s="21"/>
    </row>
    <row r="70" spans="1:11" ht="15.75" thickBot="1" x14ac:dyDescent="0.3">
      <c r="A70" s="21"/>
      <c r="B70" s="24"/>
      <c r="C70" s="23"/>
      <c r="D70" s="180"/>
      <c r="E70" s="180"/>
      <c r="F70" s="36"/>
      <c r="G70" s="119"/>
      <c r="H70" s="119"/>
      <c r="I70" s="31"/>
      <c r="J70" s="31"/>
      <c r="K70" s="21"/>
    </row>
    <row r="71" spans="1:11" ht="16.5" thickTop="1" x14ac:dyDescent="0.25">
      <c r="A71" s="21"/>
      <c r="B71" s="101" t="s">
        <v>59</v>
      </c>
      <c r="C71" s="101"/>
      <c r="D71" s="87" t="s">
        <v>82</v>
      </c>
      <c r="E71" s="85"/>
      <c r="F71" s="85"/>
      <c r="G71" s="85"/>
      <c r="H71" s="85"/>
      <c r="I71" s="85"/>
      <c r="J71" s="86" t="s">
        <v>89</v>
      </c>
      <c r="K71" s="21"/>
    </row>
    <row r="72" spans="1:11" x14ac:dyDescent="0.25">
      <c r="A72" s="21"/>
      <c r="B72" s="24"/>
      <c r="C72" s="180"/>
      <c r="D72" s="180"/>
      <c r="E72" s="180"/>
      <c r="F72" s="180"/>
      <c r="G72" s="51"/>
      <c r="H72" s="51"/>
      <c r="I72" s="59"/>
      <c r="J72" s="31"/>
      <c r="K72" s="21"/>
    </row>
    <row r="73" spans="1:11" ht="15.75" customHeight="1" x14ac:dyDescent="0.25">
      <c r="A73" s="21"/>
      <c r="B73" s="188" t="s">
        <v>33</v>
      </c>
      <c r="C73" s="189" t="s">
        <v>94</v>
      </c>
      <c r="D73" s="280" t="s">
        <v>136</v>
      </c>
      <c r="E73" s="280"/>
      <c r="F73" s="280"/>
      <c r="G73" s="280"/>
      <c r="H73" s="280"/>
      <c r="I73" s="190" t="s">
        <v>15</v>
      </c>
      <c r="J73" s="191" t="s">
        <v>90</v>
      </c>
      <c r="K73" s="21"/>
    </row>
    <row r="74" spans="1:11" x14ac:dyDescent="0.25">
      <c r="A74" s="21"/>
      <c r="B74" s="116" t="s">
        <v>1</v>
      </c>
      <c r="C74" s="117" t="s">
        <v>1</v>
      </c>
      <c r="D74" s="281"/>
      <c r="E74" s="282"/>
      <c r="F74" s="282"/>
      <c r="G74" s="282"/>
      <c r="H74" s="283"/>
      <c r="I74" s="118"/>
      <c r="J74" s="118"/>
      <c r="K74" s="21"/>
    </row>
    <row r="75" spans="1:11" ht="15.75" customHeight="1" x14ac:dyDescent="0.25">
      <c r="A75" s="21"/>
      <c r="B75" s="83" t="s">
        <v>1</v>
      </c>
      <c r="C75" s="152" t="s">
        <v>1</v>
      </c>
      <c r="D75" s="276"/>
      <c r="E75" s="277"/>
      <c r="F75" s="277"/>
      <c r="G75" s="277"/>
      <c r="H75" s="278"/>
      <c r="I75" s="84"/>
      <c r="J75" s="84"/>
      <c r="K75" s="21"/>
    </row>
    <row r="76" spans="1:11" ht="15.75" customHeight="1" x14ac:dyDescent="0.25">
      <c r="A76" s="21"/>
      <c r="B76" s="83" t="s">
        <v>1</v>
      </c>
      <c r="C76" s="152" t="s">
        <v>1</v>
      </c>
      <c r="D76" s="276"/>
      <c r="E76" s="277"/>
      <c r="F76" s="277"/>
      <c r="G76" s="277"/>
      <c r="H76" s="278"/>
      <c r="I76" s="84"/>
      <c r="J76" s="84"/>
      <c r="K76" s="21"/>
    </row>
    <row r="77" spans="1:11" ht="15.75" customHeight="1" x14ac:dyDescent="0.25">
      <c r="A77" s="21"/>
      <c r="B77" s="83" t="s">
        <v>1</v>
      </c>
      <c r="C77" s="152" t="s">
        <v>1</v>
      </c>
      <c r="D77" s="276"/>
      <c r="E77" s="277"/>
      <c r="F77" s="277"/>
      <c r="G77" s="277"/>
      <c r="H77" s="278"/>
      <c r="I77" s="84"/>
      <c r="J77" s="84"/>
      <c r="K77" s="21"/>
    </row>
    <row r="78" spans="1:11" ht="15.75" customHeight="1" x14ac:dyDescent="0.25">
      <c r="A78" s="21"/>
      <c r="B78" s="83" t="s">
        <v>1</v>
      </c>
      <c r="C78" s="152" t="s">
        <v>1</v>
      </c>
      <c r="D78" s="276"/>
      <c r="E78" s="277"/>
      <c r="F78" s="277"/>
      <c r="G78" s="277"/>
      <c r="H78" s="278"/>
      <c r="I78" s="84"/>
      <c r="J78" s="84"/>
      <c r="K78" s="21"/>
    </row>
    <row r="79" spans="1:11" ht="15.75" customHeight="1" x14ac:dyDescent="0.25">
      <c r="A79" s="21"/>
      <c r="B79" s="9"/>
      <c r="C79" s="25"/>
      <c r="D79" s="25"/>
      <c r="E79" s="27"/>
      <c r="F79" s="27"/>
      <c r="G79" s="27"/>
      <c r="H79" s="27"/>
      <c r="I79" s="40"/>
      <c r="J79" s="120" t="s">
        <v>91</v>
      </c>
      <c r="K79" s="21"/>
    </row>
    <row r="80" spans="1:11" ht="15.75" thickBot="1" x14ac:dyDescent="0.3">
      <c r="A80" s="21"/>
      <c r="B80" s="4"/>
      <c r="C80" s="3"/>
      <c r="D80" s="10"/>
      <c r="E80" s="10"/>
      <c r="F80" s="10"/>
      <c r="G80" s="10"/>
      <c r="H80" s="10"/>
      <c r="I80" s="10"/>
      <c r="J80" s="10"/>
      <c r="K80" s="21"/>
    </row>
    <row r="81" spans="1:11" ht="16.5" thickTop="1" x14ac:dyDescent="0.25">
      <c r="A81" s="21"/>
      <c r="B81" s="101" t="s">
        <v>42</v>
      </c>
      <c r="C81" s="101"/>
      <c r="D81" s="87" t="s">
        <v>60</v>
      </c>
      <c r="E81" s="85"/>
      <c r="F81" s="85"/>
      <c r="G81" s="85"/>
      <c r="H81" s="85"/>
      <c r="I81" s="85"/>
      <c r="J81" s="86" t="s">
        <v>89</v>
      </c>
      <c r="K81" s="21"/>
    </row>
    <row r="82" spans="1:11" x14ac:dyDescent="0.25">
      <c r="A82" s="21"/>
      <c r="B82" s="5"/>
      <c r="C82" s="2"/>
      <c r="D82" s="5"/>
      <c r="E82" s="5"/>
      <c r="F82" s="2"/>
      <c r="G82" s="2"/>
      <c r="H82" s="2"/>
      <c r="I82" s="2"/>
      <c r="J82" s="2"/>
      <c r="K82" s="21"/>
    </row>
    <row r="83" spans="1:11" ht="30" customHeight="1" x14ac:dyDescent="0.25">
      <c r="A83" s="21"/>
      <c r="B83" s="79" t="s">
        <v>137</v>
      </c>
      <c r="C83" s="265" t="s">
        <v>43</v>
      </c>
      <c r="D83" s="265"/>
      <c r="E83" s="265"/>
      <c r="F83" s="80"/>
      <c r="G83" s="80" t="s">
        <v>138</v>
      </c>
      <c r="H83" s="81" t="s">
        <v>12</v>
      </c>
      <c r="I83" s="80" t="s">
        <v>15</v>
      </c>
      <c r="J83" s="82" t="s">
        <v>34</v>
      </c>
      <c r="K83" s="21"/>
    </row>
    <row r="84" spans="1:11" x14ac:dyDescent="0.25">
      <c r="A84" s="21"/>
      <c r="B84" s="75" t="s">
        <v>1</v>
      </c>
      <c r="C84" s="128"/>
      <c r="D84" s="129"/>
      <c r="E84" s="129"/>
      <c r="F84" s="130"/>
      <c r="G84" s="76" t="s">
        <v>1</v>
      </c>
      <c r="H84" s="77"/>
      <c r="I84" s="78"/>
      <c r="J84" s="78"/>
      <c r="K84" s="21"/>
    </row>
    <row r="85" spans="1:11" x14ac:dyDescent="0.25">
      <c r="A85" s="21"/>
      <c r="B85" s="65" t="s">
        <v>1</v>
      </c>
      <c r="C85" s="128"/>
      <c r="D85" s="129"/>
      <c r="E85" s="129"/>
      <c r="F85" s="130"/>
      <c r="G85" s="66" t="s">
        <v>1</v>
      </c>
      <c r="H85" s="67"/>
      <c r="I85" s="68"/>
      <c r="J85" s="68"/>
      <c r="K85" s="21"/>
    </row>
    <row r="86" spans="1:11" x14ac:dyDescent="0.25">
      <c r="A86" s="21"/>
      <c r="B86" s="65" t="s">
        <v>1</v>
      </c>
      <c r="C86" s="128"/>
      <c r="D86" s="129"/>
      <c r="E86" s="129"/>
      <c r="F86" s="130"/>
      <c r="G86" s="66" t="s">
        <v>1</v>
      </c>
      <c r="H86" s="67"/>
      <c r="I86" s="68"/>
      <c r="J86" s="68"/>
      <c r="K86" s="21"/>
    </row>
    <row r="87" spans="1:11" x14ac:dyDescent="0.25">
      <c r="A87" s="21"/>
      <c r="B87" s="65" t="s">
        <v>1</v>
      </c>
      <c r="C87" s="128"/>
      <c r="D87" s="129"/>
      <c r="E87" s="129"/>
      <c r="F87" s="130"/>
      <c r="G87" s="66" t="s">
        <v>1</v>
      </c>
      <c r="H87" s="67"/>
      <c r="I87" s="68"/>
      <c r="J87" s="68"/>
      <c r="K87" s="21"/>
    </row>
    <row r="88" spans="1:11" x14ac:dyDescent="0.25">
      <c r="A88" s="21"/>
      <c r="B88" s="65" t="s">
        <v>1</v>
      </c>
      <c r="C88" s="128"/>
      <c r="D88" s="129"/>
      <c r="E88" s="129"/>
      <c r="F88" s="130"/>
      <c r="G88" s="66" t="s">
        <v>1</v>
      </c>
      <c r="H88" s="67"/>
      <c r="I88" s="68"/>
      <c r="J88" s="68"/>
      <c r="K88" s="21"/>
    </row>
    <row r="89" spans="1:11" x14ac:dyDescent="0.25">
      <c r="A89" s="21"/>
      <c r="B89" s="65" t="s">
        <v>1</v>
      </c>
      <c r="C89" s="128"/>
      <c r="D89" s="129"/>
      <c r="E89" s="129"/>
      <c r="F89" s="130"/>
      <c r="G89" s="66" t="s">
        <v>1</v>
      </c>
      <c r="H89" s="67"/>
      <c r="I89" s="68"/>
      <c r="J89" s="68"/>
      <c r="K89" s="21"/>
    </row>
    <row r="90" spans="1:11" x14ac:dyDescent="0.25">
      <c r="A90" s="21"/>
      <c r="B90" s="65" t="s">
        <v>1</v>
      </c>
      <c r="C90" s="128"/>
      <c r="D90" s="129"/>
      <c r="E90" s="129"/>
      <c r="F90" s="130"/>
      <c r="G90" s="66" t="s">
        <v>1</v>
      </c>
      <c r="H90" s="67"/>
      <c r="I90" s="68"/>
      <c r="J90" s="68"/>
      <c r="K90" s="21"/>
    </row>
    <row r="91" spans="1:11" x14ac:dyDescent="0.25">
      <c r="A91" s="21"/>
      <c r="B91" s="65" t="s">
        <v>1</v>
      </c>
      <c r="C91" s="128"/>
      <c r="D91" s="129"/>
      <c r="E91" s="129"/>
      <c r="F91" s="130"/>
      <c r="G91" s="66" t="s">
        <v>1</v>
      </c>
      <c r="H91" s="67"/>
      <c r="I91" s="68"/>
      <c r="J91" s="68"/>
      <c r="K91" s="21"/>
    </row>
    <row r="92" spans="1:11" x14ac:dyDescent="0.25">
      <c r="A92" s="21"/>
      <c r="B92" s="65" t="s">
        <v>1</v>
      </c>
      <c r="C92" s="128"/>
      <c r="D92" s="129"/>
      <c r="E92" s="129"/>
      <c r="F92" s="130"/>
      <c r="G92" s="66" t="s">
        <v>1</v>
      </c>
      <c r="H92" s="67"/>
      <c r="I92" s="68"/>
      <c r="J92" s="68"/>
      <c r="K92" s="21"/>
    </row>
    <row r="93" spans="1:11" x14ac:dyDescent="0.25">
      <c r="A93" s="21"/>
      <c r="B93" s="65" t="s">
        <v>1</v>
      </c>
      <c r="C93" s="128"/>
      <c r="D93" s="129"/>
      <c r="E93" s="129"/>
      <c r="F93" s="130"/>
      <c r="G93" s="66" t="s">
        <v>1</v>
      </c>
      <c r="H93" s="67"/>
      <c r="I93" s="68"/>
      <c r="J93" s="68"/>
      <c r="K93" s="21"/>
    </row>
    <row r="94" spans="1:11" x14ac:dyDescent="0.25">
      <c r="A94" s="21"/>
      <c r="B94" s="266"/>
      <c r="C94" s="266"/>
      <c r="D94" s="266"/>
      <c r="E94" s="5"/>
      <c r="F94" s="155"/>
      <c r="G94" s="151"/>
      <c r="H94" s="13"/>
      <c r="I94" s="127">
        <f>SUM(I84:I93)</f>
        <v>0</v>
      </c>
      <c r="J94" s="127">
        <f>SUM(J84:J93)</f>
        <v>0</v>
      </c>
      <c r="K94" s="21"/>
    </row>
    <row r="95" spans="1:11" ht="15.75" thickBot="1" x14ac:dyDescent="0.3">
      <c r="A95" s="21"/>
      <c r="B95" s="151"/>
      <c r="C95" s="151"/>
      <c r="D95" s="151"/>
      <c r="E95" s="5"/>
      <c r="F95" s="155"/>
      <c r="G95" s="151"/>
      <c r="H95" s="13"/>
      <c r="I95" s="127"/>
      <c r="J95" s="127"/>
      <c r="K95" s="21"/>
    </row>
    <row r="96" spans="1:11" ht="16.5" thickTop="1" x14ac:dyDescent="0.25">
      <c r="A96" s="21"/>
      <c r="B96" s="101" t="s">
        <v>103</v>
      </c>
      <c r="C96" s="101"/>
      <c r="D96" s="267" t="s">
        <v>133</v>
      </c>
      <c r="E96" s="267"/>
      <c r="F96" s="267"/>
      <c r="G96" s="267"/>
      <c r="H96" s="267"/>
      <c r="I96" s="267"/>
      <c r="J96" s="86" t="s">
        <v>89</v>
      </c>
      <c r="K96" s="21"/>
    </row>
    <row r="97" spans="1:11" ht="26.25" customHeight="1" x14ac:dyDescent="0.25">
      <c r="A97" s="21"/>
      <c r="B97" s="5"/>
      <c r="C97" s="2"/>
      <c r="D97" s="268"/>
      <c r="E97" s="268"/>
      <c r="F97" s="268"/>
      <c r="G97" s="268"/>
      <c r="H97" s="268"/>
      <c r="I97" s="268"/>
      <c r="J97" s="2"/>
      <c r="K97" s="21"/>
    </row>
    <row r="98" spans="1:11" x14ac:dyDescent="0.25">
      <c r="A98" s="21"/>
      <c r="B98" s="5"/>
      <c r="C98" s="2"/>
      <c r="D98" s="193"/>
      <c r="E98" s="193"/>
      <c r="F98" s="193"/>
      <c r="G98" s="193"/>
      <c r="H98" s="193"/>
      <c r="I98" s="193"/>
      <c r="J98" s="2"/>
      <c r="K98" s="21"/>
    </row>
    <row r="99" spans="1:11" ht="15" customHeight="1" x14ac:dyDescent="0.25">
      <c r="A99" s="21"/>
      <c r="B99" s="5"/>
      <c r="C99" s="2"/>
      <c r="D99" s="268" t="s">
        <v>105</v>
      </c>
      <c r="E99" s="268"/>
      <c r="F99" s="269" t="s">
        <v>1</v>
      </c>
      <c r="G99" s="270"/>
      <c r="H99" s="193"/>
      <c r="I99" s="193"/>
      <c r="J99" s="2"/>
      <c r="K99" s="21"/>
    </row>
    <row r="100" spans="1:11" ht="15" customHeight="1" x14ac:dyDescent="0.25">
      <c r="A100" s="21"/>
      <c r="B100" s="5"/>
      <c r="C100" s="2"/>
      <c r="D100" s="268" t="s">
        <v>106</v>
      </c>
      <c r="E100" s="268"/>
      <c r="F100" s="269" t="s">
        <v>1</v>
      </c>
      <c r="G100" s="270"/>
      <c r="H100" s="193"/>
      <c r="I100" s="193"/>
      <c r="J100" s="2"/>
      <c r="K100" s="21"/>
    </row>
    <row r="101" spans="1:11" ht="15" customHeight="1" x14ac:dyDescent="0.25">
      <c r="A101" s="21"/>
      <c r="B101" s="5"/>
      <c r="C101" s="2"/>
      <c r="D101" s="268" t="s">
        <v>104</v>
      </c>
      <c r="E101" s="268"/>
      <c r="F101" s="269" t="s">
        <v>1</v>
      </c>
      <c r="G101" s="270"/>
      <c r="H101" s="193"/>
      <c r="I101" s="193"/>
      <c r="J101" s="2"/>
      <c r="K101" s="21"/>
    </row>
    <row r="102" spans="1:11" ht="15" customHeight="1" x14ac:dyDescent="0.25">
      <c r="A102" s="21"/>
      <c r="B102" s="194"/>
      <c r="C102" s="195"/>
      <c r="D102" s="195"/>
      <c r="E102" s="195"/>
      <c r="F102" s="195"/>
      <c r="G102" s="195"/>
      <c r="H102" s="196"/>
      <c r="I102" s="197"/>
      <c r="J102" s="197"/>
      <c r="K102" s="21"/>
    </row>
    <row r="103" spans="1:11" ht="15.75" thickBot="1" x14ac:dyDescent="0.3">
      <c r="A103" s="33"/>
      <c r="B103" s="33"/>
      <c r="C103" s="33"/>
      <c r="D103" s="34"/>
      <c r="E103" s="34"/>
      <c r="F103" s="34"/>
      <c r="G103" s="34"/>
      <c r="H103" s="34"/>
      <c r="I103" s="33"/>
      <c r="J103" s="33"/>
      <c r="K103" s="32"/>
    </row>
    <row r="104" spans="1:11" ht="16.5" thickTop="1" x14ac:dyDescent="0.25">
      <c r="A104" s="33"/>
      <c r="B104" s="104" t="s">
        <v>61</v>
      </c>
      <c r="C104" s="103"/>
      <c r="D104" s="267" t="s">
        <v>154</v>
      </c>
      <c r="E104" s="267"/>
      <c r="F104" s="267"/>
      <c r="G104" s="267"/>
      <c r="H104" s="267"/>
      <c r="I104" s="267"/>
      <c r="J104" s="86" t="s">
        <v>13</v>
      </c>
      <c r="K104" s="32"/>
    </row>
    <row r="105" spans="1:11" x14ac:dyDescent="0.25">
      <c r="A105" s="33"/>
      <c r="B105" s="5"/>
      <c r="C105" s="2"/>
      <c r="D105" s="268"/>
      <c r="E105" s="268"/>
      <c r="F105" s="268"/>
      <c r="G105" s="268"/>
      <c r="H105" s="268"/>
      <c r="I105" s="268"/>
      <c r="J105" s="2"/>
      <c r="K105" s="32"/>
    </row>
    <row r="106" spans="1:11" x14ac:dyDescent="0.25">
      <c r="A106" s="41"/>
      <c r="B106" s="5"/>
      <c r="C106" s="2"/>
      <c r="D106" s="193"/>
      <c r="E106" s="193"/>
      <c r="F106" s="193"/>
      <c r="G106" s="193"/>
      <c r="H106" s="193"/>
      <c r="I106" s="193"/>
      <c r="J106" s="2"/>
      <c r="K106" s="36"/>
    </row>
    <row r="107" spans="1:11" x14ac:dyDescent="0.25">
      <c r="A107" s="41"/>
      <c r="B107" s="271" t="s">
        <v>149</v>
      </c>
      <c r="C107" s="272"/>
      <c r="D107" s="272"/>
      <c r="E107" s="273"/>
      <c r="F107" s="52"/>
      <c r="G107" s="274" t="s">
        <v>150</v>
      </c>
      <c r="H107" s="275"/>
      <c r="I107" s="213" t="s">
        <v>152</v>
      </c>
      <c r="J107" s="213" t="s">
        <v>148</v>
      </c>
      <c r="K107" s="36"/>
    </row>
    <row r="108" spans="1:11" x14ac:dyDescent="0.25">
      <c r="A108" s="33"/>
      <c r="B108" s="217" t="s">
        <v>24</v>
      </c>
      <c r="C108" s="217"/>
      <c r="D108" s="217" t="str">
        <f>C20</f>
        <v>Select</v>
      </c>
      <c r="E108" s="217"/>
      <c r="F108" s="41"/>
      <c r="G108" s="256" t="s">
        <v>2</v>
      </c>
      <c r="H108" s="256"/>
      <c r="I108" s="214"/>
      <c r="J108" s="215">
        <f>G3</f>
        <v>0</v>
      </c>
      <c r="K108" s="36"/>
    </row>
    <row r="109" spans="1:11" x14ac:dyDescent="0.25">
      <c r="A109" s="33"/>
      <c r="B109" s="143" t="s">
        <v>24</v>
      </c>
      <c r="C109" s="143"/>
      <c r="D109" s="143" t="str">
        <f>C21</f>
        <v>Select</v>
      </c>
      <c r="E109" s="143"/>
      <c r="F109" s="41"/>
      <c r="G109" s="256" t="s">
        <v>147</v>
      </c>
      <c r="H109" s="256"/>
      <c r="I109" s="216">
        <f>SUM(F44:F46)</f>
        <v>0</v>
      </c>
      <c r="J109" s="214"/>
      <c r="K109" s="36"/>
    </row>
    <row r="110" spans="1:11" x14ac:dyDescent="0.25">
      <c r="A110" s="33"/>
      <c r="B110" s="143" t="s">
        <v>25</v>
      </c>
      <c r="C110" s="143"/>
      <c r="D110" s="144" t="e">
        <f>#REF!</f>
        <v>#REF!</v>
      </c>
      <c r="E110" s="143"/>
      <c r="F110" s="41"/>
      <c r="G110" s="256" t="s">
        <v>156</v>
      </c>
      <c r="H110" s="256"/>
      <c r="I110" s="214"/>
      <c r="J110" s="215">
        <f>H3</f>
        <v>0</v>
      </c>
      <c r="K110" s="36"/>
    </row>
    <row r="111" spans="1:11" x14ac:dyDescent="0.25">
      <c r="A111" s="33"/>
      <c r="B111" s="143" t="s">
        <v>26</v>
      </c>
      <c r="C111" s="143"/>
      <c r="D111" s="144" t="b">
        <v>1</v>
      </c>
      <c r="E111" s="143"/>
      <c r="F111" s="41"/>
      <c r="G111" s="256" t="s">
        <v>147</v>
      </c>
      <c r="H111" s="256"/>
      <c r="I111" s="216">
        <f>IF(SUM(C149+C151+C153)&gt;0,C149+C151+C153,0)</f>
        <v>0</v>
      </c>
      <c r="J111" s="214"/>
      <c r="K111" s="36"/>
    </row>
    <row r="112" spans="1:11" x14ac:dyDescent="0.25">
      <c r="A112" s="33"/>
      <c r="B112" s="143" t="s">
        <v>27</v>
      </c>
      <c r="C112" s="143"/>
      <c r="D112" s="144" t="b">
        <v>0</v>
      </c>
      <c r="E112" s="143"/>
      <c r="F112" s="41"/>
      <c r="G112" s="256" t="s">
        <v>42</v>
      </c>
      <c r="H112" s="256"/>
      <c r="I112" s="214"/>
      <c r="J112" s="215">
        <f>I3</f>
        <v>0</v>
      </c>
      <c r="K112" s="36"/>
    </row>
    <row r="113" spans="1:11" x14ac:dyDescent="0.25">
      <c r="A113" s="33"/>
      <c r="B113" s="143" t="s">
        <v>28</v>
      </c>
      <c r="C113" s="143"/>
      <c r="D113" s="143" t="s">
        <v>155</v>
      </c>
      <c r="E113" s="143"/>
      <c r="F113" s="41"/>
      <c r="G113" s="257" t="s">
        <v>151</v>
      </c>
      <c r="H113" s="257"/>
      <c r="I113" s="216">
        <f>SUM(J74:J78)</f>
        <v>0</v>
      </c>
      <c r="J113" s="214"/>
      <c r="K113" s="36"/>
    </row>
    <row r="114" spans="1:11" x14ac:dyDescent="0.25">
      <c r="A114" s="33"/>
      <c r="B114" s="143" t="s">
        <v>29</v>
      </c>
      <c r="C114" s="143"/>
      <c r="D114" s="143" t="s">
        <v>155</v>
      </c>
      <c r="E114" s="143"/>
      <c r="F114" s="33"/>
      <c r="G114" s="126" t="s">
        <v>51</v>
      </c>
      <c r="H114" s="126"/>
      <c r="I114" s="211"/>
      <c r="J114" s="212">
        <f>SUM(J108:J113)</f>
        <v>0</v>
      </c>
      <c r="K114" s="32"/>
    </row>
    <row r="115" spans="1:11" x14ac:dyDescent="0.25">
      <c r="A115" s="33"/>
      <c r="B115" s="143" t="s">
        <v>30</v>
      </c>
      <c r="C115" s="143"/>
      <c r="D115" s="143" t="s">
        <v>155</v>
      </c>
      <c r="E115" s="143"/>
      <c r="F115" s="33"/>
      <c r="G115" s="198" t="s">
        <v>158</v>
      </c>
      <c r="H115" s="198"/>
      <c r="I115" s="198"/>
      <c r="J115" s="226" t="str">
        <f>IF(J9=0,"",J9)</f>
        <v/>
      </c>
      <c r="K115" s="32"/>
    </row>
    <row r="116" spans="1:11" x14ac:dyDescent="0.25">
      <c r="A116" s="33"/>
      <c r="B116" s="143" t="s">
        <v>71</v>
      </c>
      <c r="C116" s="143"/>
      <c r="D116" s="143" t="str">
        <f>IF(SUM(I74:I78)&gt;0,"Yes","No")</f>
        <v>No</v>
      </c>
      <c r="E116" s="145">
        <f>SUM(I74:I78)</f>
        <v>0</v>
      </c>
      <c r="F116" s="33"/>
      <c r="G116" s="198" t="s">
        <v>159</v>
      </c>
      <c r="H116" s="198"/>
      <c r="I116" s="198"/>
      <c r="J116" s="225" t="str">
        <f>IF(J12="Select","",J12)</f>
        <v/>
      </c>
      <c r="K116" s="32"/>
    </row>
    <row r="117" spans="1:11" x14ac:dyDescent="0.25">
      <c r="A117" s="33"/>
      <c r="B117" s="143" t="s">
        <v>31</v>
      </c>
      <c r="C117" s="143"/>
      <c r="D117" s="143" t="str">
        <f>IF(C137&gt;0,"Yes","No")</f>
        <v>No</v>
      </c>
      <c r="E117" s="143"/>
      <c r="F117" s="33"/>
      <c r="G117" s="198"/>
      <c r="H117" s="198"/>
      <c r="I117" s="198"/>
      <c r="J117" s="198"/>
      <c r="K117" s="32"/>
    </row>
    <row r="118" spans="1:11" x14ac:dyDescent="0.25">
      <c r="A118" s="33"/>
      <c r="B118" s="143" t="s">
        <v>32</v>
      </c>
      <c r="C118" s="143"/>
      <c r="D118" s="143" t="s">
        <v>80</v>
      </c>
      <c r="E118" s="143"/>
      <c r="F118" s="33"/>
      <c r="G118" s="198"/>
      <c r="H118" s="198"/>
      <c r="I118" s="198"/>
      <c r="J118" s="198"/>
      <c r="K118" s="32"/>
    </row>
    <row r="119" spans="1:11" x14ac:dyDescent="0.25">
      <c r="A119" s="33"/>
      <c r="B119" s="143" t="s">
        <v>139</v>
      </c>
      <c r="C119" s="143"/>
      <c r="D119" s="143" t="str">
        <f>IF(C148&gt;0,"Yes, FC Selected", "No")</f>
        <v>No</v>
      </c>
      <c r="E119" s="143"/>
      <c r="F119" s="33"/>
      <c r="G119" s="23" t="s">
        <v>153</v>
      </c>
      <c r="H119" s="198"/>
      <c r="I119" s="198"/>
      <c r="J119" s="198"/>
      <c r="K119" s="32"/>
    </row>
    <row r="120" spans="1:11" x14ac:dyDescent="0.25">
      <c r="A120" s="33"/>
      <c r="B120" s="218" t="s">
        <v>131</v>
      </c>
      <c r="C120" s="218"/>
      <c r="D120" s="218" t="str">
        <f>IF(ISNUMBER(SEARCH("Desktops",B48:B49)),"Yes","No")</f>
        <v>No</v>
      </c>
      <c r="E120" s="218"/>
      <c r="F120" s="33"/>
      <c r="G120" s="33"/>
      <c r="H120" s="33"/>
      <c r="I120" s="33"/>
      <c r="J120" s="33"/>
      <c r="K120" s="32"/>
    </row>
    <row r="121" spans="1:11" x14ac:dyDescent="0.25">
      <c r="A121" s="33"/>
      <c r="B121" s="126"/>
      <c r="C121" s="34"/>
      <c r="D121" s="34"/>
      <c r="E121" s="34"/>
      <c r="F121" s="33"/>
      <c r="G121" s="33"/>
      <c r="H121" s="33"/>
      <c r="I121" s="33"/>
      <c r="J121" s="33"/>
      <c r="K121" s="32"/>
    </row>
    <row r="122" spans="1:11" x14ac:dyDescent="0.25">
      <c r="A122" s="33"/>
      <c r="B122" s="258"/>
      <c r="C122" s="259"/>
      <c r="D122" s="259"/>
      <c r="E122" s="264" t="s">
        <v>55</v>
      </c>
      <c r="F122" s="259"/>
      <c r="G122" s="259"/>
      <c r="H122" s="146"/>
      <c r="I122" s="219"/>
      <c r="J122" s="220"/>
      <c r="K122" s="33"/>
    </row>
    <row r="123" spans="1:11" x14ac:dyDescent="0.25">
      <c r="A123" s="33"/>
      <c r="B123" s="260"/>
      <c r="C123" s="261"/>
      <c r="D123" s="261"/>
      <c r="E123" s="261"/>
      <c r="F123" s="261"/>
      <c r="G123" s="261"/>
      <c r="H123" s="147"/>
      <c r="I123" s="221"/>
      <c r="J123" s="221"/>
      <c r="K123" s="33"/>
    </row>
    <row r="124" spans="1:11" x14ac:dyDescent="0.25">
      <c r="A124" s="33"/>
      <c r="B124" s="262"/>
      <c r="C124" s="263"/>
      <c r="D124" s="263"/>
      <c r="E124" s="263"/>
      <c r="F124" s="263"/>
      <c r="G124" s="263"/>
      <c r="H124" s="148"/>
      <c r="I124" s="222"/>
      <c r="J124" s="222"/>
      <c r="K124" s="33"/>
    </row>
    <row r="125" spans="1:11" x14ac:dyDescent="0.25">
      <c r="A125" s="33"/>
      <c r="B125" s="33"/>
      <c r="C125" s="33"/>
      <c r="D125" s="33"/>
      <c r="E125" s="33"/>
      <c r="F125" s="33"/>
      <c r="G125" s="33"/>
      <c r="H125" s="33"/>
      <c r="I125" s="33"/>
      <c r="J125" s="33"/>
      <c r="K125" s="32"/>
    </row>
    <row r="126" spans="1:11" x14ac:dyDescent="0.25">
      <c r="A126" s="33"/>
      <c r="B126" s="33"/>
      <c r="C126" s="33"/>
      <c r="D126" s="33"/>
      <c r="E126" s="33"/>
      <c r="F126" s="33"/>
      <c r="G126" s="33"/>
      <c r="H126" s="33"/>
      <c r="I126" s="33"/>
      <c r="J126" s="33"/>
      <c r="K126" s="32"/>
    </row>
    <row r="127" spans="1:11" x14ac:dyDescent="0.25">
      <c r="A127" s="33"/>
      <c r="B127" s="33"/>
      <c r="C127" s="33"/>
      <c r="D127" s="33"/>
      <c r="E127" s="33"/>
      <c r="F127" s="33"/>
      <c r="G127" s="33"/>
      <c r="H127" s="33"/>
      <c r="I127" s="33"/>
      <c r="J127" s="33"/>
      <c r="K127" s="32"/>
    </row>
    <row r="128" spans="1:11" x14ac:dyDescent="0.25">
      <c r="A128" s="33"/>
      <c r="B128" s="33"/>
      <c r="C128" s="33"/>
      <c r="D128" s="33"/>
      <c r="E128" s="33"/>
      <c r="F128" s="33"/>
      <c r="G128" s="33"/>
      <c r="H128" s="33"/>
      <c r="I128" s="33"/>
      <c r="J128" s="33"/>
      <c r="K128" s="32"/>
    </row>
    <row r="129" spans="1:11" x14ac:dyDescent="0.25">
      <c r="A129" s="33"/>
      <c r="B129" s="33"/>
      <c r="C129" s="33"/>
      <c r="D129" s="33"/>
      <c r="E129" s="33"/>
      <c r="F129" s="33"/>
      <c r="G129" s="33"/>
      <c r="H129" s="33"/>
      <c r="I129" s="33"/>
      <c r="J129" s="33"/>
      <c r="K129" s="32"/>
    </row>
    <row r="130" spans="1:11" x14ac:dyDescent="0.25">
      <c r="A130" s="33"/>
      <c r="B130" s="253" t="s">
        <v>132</v>
      </c>
      <c r="C130" s="254"/>
      <c r="D130" s="254"/>
      <c r="E130" s="255"/>
      <c r="F130" s="33"/>
      <c r="G130" s="33"/>
      <c r="H130" s="33"/>
      <c r="I130" s="33"/>
      <c r="J130" s="33"/>
      <c r="K130" s="32"/>
    </row>
    <row r="131" spans="1:11" x14ac:dyDescent="0.25">
      <c r="A131" s="33"/>
      <c r="B131" s="199" t="s">
        <v>81</v>
      </c>
      <c r="C131" s="199"/>
      <c r="D131" s="199"/>
      <c r="E131" s="199"/>
      <c r="F131" s="33"/>
      <c r="G131" s="33"/>
      <c r="H131" s="33"/>
      <c r="I131" s="33"/>
      <c r="J131" s="33"/>
      <c r="K131" s="32"/>
    </row>
    <row r="132" spans="1:11" x14ac:dyDescent="0.25">
      <c r="A132" s="33"/>
      <c r="B132" s="199"/>
      <c r="C132" s="199"/>
      <c r="D132" s="199"/>
      <c r="E132" s="199"/>
      <c r="F132" s="33"/>
      <c r="G132" s="33"/>
      <c r="H132" s="33"/>
      <c r="I132" s="33"/>
      <c r="J132" s="33"/>
      <c r="K132" s="32"/>
    </row>
    <row r="133" spans="1:11" x14ac:dyDescent="0.25">
      <c r="A133" s="33"/>
      <c r="B133" s="199" t="s">
        <v>67</v>
      </c>
      <c r="C133" s="199">
        <f>IF(C20="Tape - LVD", 1,0)</f>
        <v>0</v>
      </c>
      <c r="D133" s="199"/>
      <c r="E133" s="199"/>
      <c r="F133" s="33"/>
      <c r="G133" s="33"/>
      <c r="H133" s="33"/>
      <c r="I133" s="33"/>
      <c r="J133" s="33"/>
      <c r="K133" s="32"/>
    </row>
    <row r="134" spans="1:11" x14ac:dyDescent="0.25">
      <c r="A134" s="33"/>
      <c r="B134" s="199" t="s">
        <v>68</v>
      </c>
      <c r="C134" s="199">
        <f>IF(C21="Tape - LVD", 1,0)</f>
        <v>0</v>
      </c>
      <c r="D134" s="199"/>
      <c r="E134" s="199"/>
      <c r="F134" s="33"/>
      <c r="G134" s="33"/>
      <c r="H134" s="33"/>
      <c r="I134" s="33"/>
      <c r="J134" s="33"/>
      <c r="K134" s="32"/>
    </row>
    <row r="135" spans="1:11" x14ac:dyDescent="0.25">
      <c r="A135" s="33"/>
      <c r="B135" s="199" t="s">
        <v>69</v>
      </c>
      <c r="C135" s="199">
        <f>IF(C20="Tape - SAS", 1,0)</f>
        <v>0</v>
      </c>
      <c r="D135" s="199"/>
      <c r="E135" s="199"/>
      <c r="F135" s="33"/>
      <c r="G135" s="33"/>
      <c r="H135" s="33"/>
      <c r="I135" s="33"/>
      <c r="J135" s="33"/>
      <c r="K135" s="32"/>
    </row>
    <row r="136" spans="1:11" x14ac:dyDescent="0.25">
      <c r="A136" s="33"/>
      <c r="B136" s="199" t="s">
        <v>70</v>
      </c>
      <c r="C136" s="199">
        <f>IF(C21="Tape - SAS", 1,0)</f>
        <v>0</v>
      </c>
      <c r="D136" s="199"/>
      <c r="E136" s="199"/>
      <c r="F136" s="33"/>
      <c r="G136" s="33"/>
      <c r="H136" s="33"/>
      <c r="I136" s="33"/>
      <c r="J136" s="33"/>
      <c r="K136" s="32"/>
    </row>
    <row r="137" spans="1:11" x14ac:dyDescent="0.25">
      <c r="A137" s="33"/>
      <c r="B137" s="199"/>
      <c r="C137" s="199">
        <f>SUM(C133:C136)</f>
        <v>0</v>
      </c>
      <c r="D137" s="199"/>
      <c r="E137" s="199"/>
      <c r="F137" s="33"/>
      <c r="G137" s="33"/>
      <c r="H137" s="33"/>
      <c r="I137" s="33"/>
      <c r="J137" s="33"/>
      <c r="K137" s="32"/>
    </row>
    <row r="138" spans="1:11" x14ac:dyDescent="0.25">
      <c r="A138" s="33"/>
      <c r="B138" s="199" t="s">
        <v>72</v>
      </c>
      <c r="C138" s="199"/>
      <c r="D138" s="199"/>
      <c r="E138" s="199"/>
      <c r="F138" s="33"/>
      <c r="G138" s="33"/>
      <c r="H138" s="33"/>
      <c r="I138" s="33"/>
      <c r="J138" s="33"/>
      <c r="K138" s="32"/>
    </row>
    <row r="139" spans="1:11" x14ac:dyDescent="0.25">
      <c r="A139" s="33"/>
      <c r="B139" s="199" t="s">
        <v>73</v>
      </c>
      <c r="C139" s="199">
        <f>IF(C20="Tape - FC", 1,0)</f>
        <v>0</v>
      </c>
      <c r="D139" s="199"/>
      <c r="E139" s="199"/>
      <c r="F139" s="33"/>
      <c r="G139" s="33"/>
      <c r="H139" s="33"/>
      <c r="I139" s="33"/>
      <c r="J139" s="33"/>
      <c r="K139" s="32"/>
    </row>
    <row r="140" spans="1:11" x14ac:dyDescent="0.25">
      <c r="A140" s="33"/>
      <c r="B140" s="199" t="s">
        <v>73</v>
      </c>
      <c r="C140" s="199">
        <f>IF(C21="Tape - FC", 1,0)</f>
        <v>0</v>
      </c>
      <c r="D140" s="199"/>
      <c r="E140" s="199"/>
      <c r="F140" s="33"/>
      <c r="G140" s="33"/>
      <c r="H140" s="33"/>
      <c r="I140" s="33"/>
      <c r="J140" s="33"/>
      <c r="K140" s="32"/>
    </row>
    <row r="141" spans="1:11" x14ac:dyDescent="0.25">
      <c r="A141" s="33"/>
      <c r="B141" s="199" t="s">
        <v>140</v>
      </c>
      <c r="C141" s="199">
        <f>IF(C20="SAN - FC", 1,0)</f>
        <v>0</v>
      </c>
      <c r="D141" s="199"/>
      <c r="E141" s="199"/>
      <c r="F141" s="33"/>
      <c r="G141" s="33"/>
      <c r="H141" s="33"/>
      <c r="I141" s="33"/>
      <c r="J141" s="33"/>
      <c r="K141" s="32"/>
    </row>
    <row r="142" spans="1:11" x14ac:dyDescent="0.25">
      <c r="A142" s="33"/>
      <c r="B142" s="199" t="s">
        <v>140</v>
      </c>
      <c r="C142" s="199">
        <f>IF(C21="SAN - FC", 1,0)</f>
        <v>0</v>
      </c>
      <c r="D142" s="199"/>
      <c r="E142" s="199"/>
      <c r="F142" s="33"/>
      <c r="G142" s="33"/>
      <c r="H142" s="33"/>
      <c r="I142" s="33"/>
      <c r="J142" s="33"/>
      <c r="K142" s="32"/>
    </row>
    <row r="143" spans="1:11" x14ac:dyDescent="0.25">
      <c r="A143" s="33"/>
      <c r="B143" s="199" t="s">
        <v>74</v>
      </c>
      <c r="C143" s="199">
        <f>IF(G59="Fiber Channel", 1,0)</f>
        <v>0</v>
      </c>
      <c r="D143" s="199"/>
      <c r="E143" s="199"/>
      <c r="F143" s="33"/>
      <c r="G143" s="33"/>
      <c r="H143" s="33"/>
      <c r="I143" s="33"/>
      <c r="J143" s="33"/>
      <c r="K143" s="32"/>
    </row>
    <row r="144" spans="1:11" x14ac:dyDescent="0.25">
      <c r="A144" s="33"/>
      <c r="B144" s="199" t="s">
        <v>75</v>
      </c>
      <c r="C144" s="199">
        <f>IF(G60="Fiber Channel", 1,0)</f>
        <v>0</v>
      </c>
      <c r="D144" s="199"/>
      <c r="E144" s="199"/>
      <c r="F144" s="33"/>
      <c r="G144" s="33"/>
      <c r="H144" s="33"/>
      <c r="I144" s="33"/>
      <c r="J144" s="33"/>
      <c r="K144" s="32"/>
    </row>
    <row r="145" spans="1:11" x14ac:dyDescent="0.25">
      <c r="A145" s="33"/>
      <c r="B145" s="199" t="s">
        <v>76</v>
      </c>
      <c r="C145" s="199">
        <f>IF(G61="Fiber Channel", 1,0)</f>
        <v>0</v>
      </c>
      <c r="D145" s="199"/>
      <c r="E145" s="199"/>
      <c r="F145" s="33"/>
      <c r="G145" s="33"/>
      <c r="H145" s="33"/>
      <c r="I145" s="33"/>
      <c r="J145" s="33"/>
      <c r="K145" s="32"/>
    </row>
    <row r="146" spans="1:11" x14ac:dyDescent="0.25">
      <c r="A146" s="33"/>
      <c r="B146" s="199" t="s">
        <v>77</v>
      </c>
      <c r="C146" s="199">
        <f>IF(G62="Fiber Channel", 1,0)</f>
        <v>0</v>
      </c>
      <c r="D146" s="199"/>
      <c r="E146" s="199"/>
      <c r="F146" s="33"/>
      <c r="G146" s="33"/>
      <c r="H146" s="33"/>
      <c r="I146" s="33"/>
      <c r="J146" s="33"/>
      <c r="K146" s="32"/>
    </row>
    <row r="147" spans="1:11" x14ac:dyDescent="0.25">
      <c r="A147" s="33"/>
      <c r="B147" s="199" t="s">
        <v>78</v>
      </c>
      <c r="C147" s="199">
        <f>IF(G63="Fiber Channel", 1,0)</f>
        <v>0</v>
      </c>
      <c r="D147" s="199"/>
      <c r="E147" s="199"/>
      <c r="F147" s="33"/>
      <c r="G147" s="33"/>
      <c r="H147" s="33"/>
      <c r="I147" s="33"/>
      <c r="J147" s="33"/>
      <c r="K147" s="32"/>
    </row>
    <row r="148" spans="1:11" x14ac:dyDescent="0.25">
      <c r="A148" s="33"/>
      <c r="B148" s="199" t="s">
        <v>79</v>
      </c>
      <c r="C148" s="199">
        <f>SUM(C139:C147)</f>
        <v>0</v>
      </c>
      <c r="D148" s="199"/>
      <c r="E148" s="199"/>
      <c r="F148" s="33"/>
      <c r="G148" s="33"/>
      <c r="H148" s="33"/>
      <c r="I148" s="33"/>
      <c r="J148" s="33"/>
      <c r="K148" s="32"/>
    </row>
    <row r="149" spans="1:11" x14ac:dyDescent="0.25">
      <c r="A149" s="33"/>
      <c r="B149" s="199" t="s">
        <v>117</v>
      </c>
      <c r="C149" s="199">
        <f>IF(ISNUMBER(SEARCH("Yes",G31)),D29+D31+C151,D29+D31+D33+C151)</f>
        <v>0</v>
      </c>
      <c r="D149" s="199"/>
      <c r="E149" s="199"/>
      <c r="F149" s="33"/>
      <c r="G149" s="33"/>
      <c r="H149" s="33"/>
      <c r="I149" s="33"/>
      <c r="J149" s="33"/>
      <c r="K149" s="32"/>
    </row>
    <row r="150" spans="1:11" x14ac:dyDescent="0.25">
      <c r="A150" s="33"/>
      <c r="B150" s="199" t="s">
        <v>116</v>
      </c>
      <c r="C150" s="199">
        <f>IF(ISNUMBER(SEARCH("Yes",G31)),F29+F31+C151,F29+F31+F33+C151)</f>
        <v>0</v>
      </c>
      <c r="D150" s="199"/>
      <c r="E150" s="199"/>
      <c r="F150" s="33"/>
      <c r="G150" s="33"/>
      <c r="H150" s="33"/>
      <c r="I150" s="33"/>
      <c r="J150" s="33"/>
      <c r="K150" s="32"/>
    </row>
    <row r="151" spans="1:11" x14ac:dyDescent="0.25">
      <c r="A151" s="33"/>
      <c r="B151" s="199" t="s">
        <v>119</v>
      </c>
      <c r="C151" s="199">
        <f>IF(ISNUMBER(SEARCH("Windows",C37)),D35,0)</f>
        <v>0</v>
      </c>
      <c r="D151" s="199"/>
      <c r="E151" s="199"/>
      <c r="F151" s="33"/>
      <c r="G151" s="33"/>
      <c r="H151" s="33"/>
      <c r="I151" s="33"/>
      <c r="J151" s="33"/>
      <c r="K151" s="32"/>
    </row>
    <row r="152" spans="1:11" x14ac:dyDescent="0.25">
      <c r="A152" s="33"/>
      <c r="B152" s="199" t="s">
        <v>118</v>
      </c>
      <c r="C152" s="199">
        <f>IF(ISNUMBER(SEARCH("Windows",C37)),F35,0)</f>
        <v>0</v>
      </c>
      <c r="D152" s="199"/>
      <c r="E152" s="199"/>
      <c r="F152" s="33"/>
      <c r="G152" s="33"/>
      <c r="H152" s="33"/>
      <c r="I152" s="33"/>
      <c r="J152" s="33"/>
      <c r="K152" s="32"/>
    </row>
    <row r="153" spans="1:11" x14ac:dyDescent="0.25">
      <c r="A153" s="33"/>
      <c r="B153" s="199" t="s">
        <v>141</v>
      </c>
      <c r="C153" s="199">
        <f>IF(ISNUMBER(SEARCH("Linux",C37)),D35,0)</f>
        <v>0</v>
      </c>
      <c r="D153" s="199"/>
      <c r="E153" s="199"/>
      <c r="F153" s="33"/>
      <c r="G153" s="33"/>
      <c r="H153" s="33"/>
      <c r="I153" s="33"/>
      <c r="J153" s="33"/>
      <c r="K153" s="32"/>
    </row>
    <row r="154" spans="1:11" x14ac:dyDescent="0.25">
      <c r="A154" s="33"/>
      <c r="B154" s="199" t="s">
        <v>142</v>
      </c>
      <c r="C154" s="199">
        <f>IF(ISNUMBER(SEARCH("Linux",C37)),F35,0)</f>
        <v>0</v>
      </c>
      <c r="D154" s="199"/>
      <c r="E154" s="199"/>
      <c r="F154" s="33"/>
      <c r="G154" s="33"/>
      <c r="H154" s="33"/>
      <c r="I154" s="33"/>
      <c r="J154" s="33"/>
      <c r="K154" s="32"/>
    </row>
    <row r="155" spans="1:11" x14ac:dyDescent="0.25">
      <c r="A155" s="33"/>
      <c r="B155" s="199" t="s">
        <v>120</v>
      </c>
      <c r="C155" s="199">
        <f>IF(ISNUMBER(SEARCH("Solaris",C37)),D35,0)</f>
        <v>0</v>
      </c>
      <c r="D155" s="199"/>
      <c r="E155" s="199"/>
      <c r="F155" s="33"/>
      <c r="G155" s="33"/>
      <c r="H155" s="33"/>
      <c r="I155" s="33"/>
      <c r="J155" s="33"/>
      <c r="K155" s="32"/>
    </row>
    <row r="156" spans="1:11" x14ac:dyDescent="0.25">
      <c r="A156" s="33"/>
      <c r="B156" s="199" t="s">
        <v>121</v>
      </c>
      <c r="C156" s="199">
        <f>IF(ISNUMBER(SEARCH("Solaris",C37)),F35,0)</f>
        <v>0</v>
      </c>
      <c r="D156" s="199"/>
      <c r="E156" s="199"/>
      <c r="F156" s="33"/>
      <c r="G156" s="33"/>
      <c r="H156" s="33"/>
      <c r="I156" s="33"/>
      <c r="J156" s="33"/>
      <c r="K156" s="32"/>
    </row>
    <row r="157" spans="1:11" x14ac:dyDescent="0.25">
      <c r="A157" s="33"/>
      <c r="B157" s="33"/>
      <c r="C157" s="33"/>
      <c r="D157" s="33"/>
      <c r="E157" s="33"/>
      <c r="F157" s="33"/>
      <c r="G157" s="33"/>
      <c r="H157" s="33"/>
      <c r="I157" s="33"/>
      <c r="J157" s="33"/>
      <c r="K157" s="32"/>
    </row>
    <row r="158" spans="1:11" x14ac:dyDescent="0.25">
      <c r="A158" s="33"/>
      <c r="B158" s="33"/>
      <c r="C158" s="33"/>
      <c r="D158" s="33"/>
      <c r="E158" s="33"/>
      <c r="F158" s="33"/>
      <c r="G158" s="33"/>
      <c r="H158" s="33"/>
      <c r="I158" s="33"/>
      <c r="J158" s="33"/>
      <c r="K158" s="32"/>
    </row>
    <row r="159" spans="1:11" x14ac:dyDescent="0.25">
      <c r="A159" s="33"/>
      <c r="B159" s="33"/>
      <c r="C159" s="33"/>
      <c r="D159" s="33"/>
      <c r="E159" s="33"/>
      <c r="F159" s="33"/>
      <c r="G159" s="33"/>
      <c r="H159" s="33"/>
      <c r="I159" s="33"/>
      <c r="J159" s="33"/>
      <c r="K159" s="32"/>
    </row>
    <row r="160" spans="1:11" x14ac:dyDescent="0.25">
      <c r="A160" s="33"/>
      <c r="B160" s="33"/>
      <c r="C160" s="33"/>
      <c r="D160" s="33"/>
      <c r="E160" s="33"/>
      <c r="F160" s="33"/>
      <c r="G160" s="33"/>
      <c r="H160" s="33"/>
      <c r="I160" s="33"/>
      <c r="J160" s="33"/>
      <c r="K160" s="32"/>
    </row>
    <row r="161" spans="1:11" x14ac:dyDescent="0.25">
      <c r="A161" s="33"/>
      <c r="B161" s="33"/>
      <c r="C161" s="33"/>
      <c r="D161" s="33"/>
      <c r="E161" s="33"/>
      <c r="F161" s="33"/>
      <c r="G161" s="33"/>
      <c r="H161" s="33"/>
      <c r="I161" s="33"/>
      <c r="J161" s="33"/>
      <c r="K161" s="32"/>
    </row>
    <row r="162" spans="1:11" x14ac:dyDescent="0.25">
      <c r="A162" s="33"/>
      <c r="B162" s="33"/>
      <c r="C162" s="33"/>
      <c r="D162" s="33"/>
      <c r="E162" s="33"/>
      <c r="F162" s="33"/>
      <c r="G162" s="33"/>
      <c r="H162" s="33"/>
      <c r="I162" s="33"/>
      <c r="J162" s="33"/>
      <c r="K162" s="32"/>
    </row>
    <row r="163" spans="1:11" x14ac:dyDescent="0.25">
      <c r="A163" s="33"/>
      <c r="B163" s="33"/>
      <c r="C163" s="33"/>
      <c r="D163" s="33"/>
      <c r="E163" s="33"/>
      <c r="F163" s="33"/>
      <c r="G163" s="33"/>
      <c r="H163" s="33"/>
      <c r="I163" s="33"/>
      <c r="J163" s="33"/>
      <c r="K163" s="32"/>
    </row>
    <row r="164" spans="1:11" x14ac:dyDescent="0.25">
      <c r="A164" s="33"/>
      <c r="B164" s="33"/>
      <c r="C164" s="33"/>
      <c r="D164" s="33"/>
      <c r="E164" s="33"/>
      <c r="F164" s="33"/>
      <c r="G164" s="33"/>
      <c r="H164" s="33"/>
      <c r="I164" s="33"/>
      <c r="J164" s="33"/>
      <c r="K164" s="32"/>
    </row>
    <row r="165" spans="1:11" x14ac:dyDescent="0.25">
      <c r="A165" s="33"/>
      <c r="B165" s="33"/>
      <c r="C165" s="33"/>
      <c r="D165" s="33"/>
      <c r="E165" s="33"/>
      <c r="F165" s="33"/>
      <c r="G165" s="33"/>
      <c r="H165" s="33"/>
      <c r="I165" s="33"/>
      <c r="J165" s="33"/>
      <c r="K165" s="32"/>
    </row>
    <row r="166" spans="1:11" x14ac:dyDescent="0.25">
      <c r="A166" s="33"/>
      <c r="B166" s="33"/>
      <c r="C166" s="33"/>
      <c r="D166" s="33"/>
      <c r="E166" s="33"/>
      <c r="F166" s="33"/>
      <c r="G166" s="33"/>
      <c r="H166" s="33"/>
      <c r="I166" s="33"/>
      <c r="J166" s="33"/>
      <c r="K166" s="32"/>
    </row>
    <row r="167" spans="1:11" x14ac:dyDescent="0.25">
      <c r="A167" s="33"/>
      <c r="B167" s="33"/>
      <c r="C167" s="33"/>
      <c r="D167" s="33"/>
      <c r="E167" s="33"/>
      <c r="F167" s="33"/>
      <c r="G167" s="33"/>
      <c r="H167" s="33"/>
      <c r="I167" s="33"/>
      <c r="J167" s="33"/>
      <c r="K167" s="32"/>
    </row>
    <row r="168" spans="1:11" x14ac:dyDescent="0.25">
      <c r="A168" s="33"/>
      <c r="B168" s="33"/>
      <c r="C168" s="33"/>
      <c r="D168" s="33"/>
      <c r="E168" s="33"/>
      <c r="F168" s="33"/>
      <c r="G168" s="33"/>
      <c r="H168" s="33"/>
      <c r="I168" s="33"/>
      <c r="J168" s="33"/>
      <c r="K168" s="32"/>
    </row>
    <row r="169" spans="1:11" x14ac:dyDescent="0.25">
      <c r="A169" s="33"/>
      <c r="B169" s="33"/>
      <c r="C169" s="33"/>
      <c r="D169" s="33"/>
      <c r="E169" s="33"/>
      <c r="F169" s="33"/>
      <c r="G169" s="33"/>
      <c r="H169" s="33"/>
      <c r="I169" s="33"/>
      <c r="J169" s="33"/>
      <c r="K169" s="32"/>
    </row>
    <row r="170" spans="1:11" x14ac:dyDescent="0.25">
      <c r="A170" s="33"/>
      <c r="B170" s="33"/>
      <c r="C170" s="33"/>
      <c r="D170" s="33"/>
      <c r="E170" s="33"/>
      <c r="F170" s="33"/>
      <c r="G170" s="33"/>
      <c r="H170" s="33"/>
      <c r="I170" s="33"/>
      <c r="J170" s="33"/>
      <c r="K170" s="32"/>
    </row>
    <row r="171" spans="1:11" x14ac:dyDescent="0.25">
      <c r="A171" s="33"/>
      <c r="B171" s="33"/>
      <c r="C171" s="33"/>
      <c r="D171" s="33"/>
      <c r="E171" s="33"/>
      <c r="F171" s="33"/>
      <c r="G171" s="33"/>
      <c r="H171" s="33"/>
      <c r="I171" s="33"/>
      <c r="J171" s="33"/>
      <c r="K171" s="32"/>
    </row>
    <row r="172" spans="1:11" x14ac:dyDescent="0.25">
      <c r="A172" s="33"/>
      <c r="B172" s="33"/>
      <c r="C172" s="33"/>
      <c r="D172" s="33"/>
      <c r="E172" s="33"/>
      <c r="F172" s="33"/>
      <c r="G172" s="33"/>
      <c r="H172" s="33"/>
      <c r="I172" s="33"/>
      <c r="J172" s="33"/>
      <c r="K172" s="32"/>
    </row>
    <row r="173" spans="1:11" x14ac:dyDescent="0.25">
      <c r="A173" s="33"/>
      <c r="B173" s="33"/>
      <c r="C173" s="33"/>
      <c r="D173" s="33"/>
      <c r="E173" s="33"/>
      <c r="F173" s="33"/>
      <c r="G173" s="33"/>
      <c r="H173" s="33"/>
      <c r="I173" s="33"/>
      <c r="J173" s="33"/>
      <c r="K173" s="32"/>
    </row>
    <row r="174" spans="1:11" x14ac:dyDescent="0.25">
      <c r="A174" s="33"/>
      <c r="B174" s="33"/>
      <c r="C174" s="33"/>
      <c r="D174" s="33"/>
      <c r="E174" s="33"/>
      <c r="F174" s="33"/>
      <c r="G174" s="33"/>
      <c r="H174" s="33"/>
      <c r="I174" s="33"/>
      <c r="J174" s="33"/>
      <c r="K174" s="32"/>
    </row>
    <row r="175" spans="1:11" x14ac:dyDescent="0.25">
      <c r="A175" s="33"/>
      <c r="B175" s="33"/>
      <c r="C175" s="33"/>
      <c r="D175" s="33"/>
      <c r="E175" s="33"/>
      <c r="F175" s="33"/>
      <c r="G175" s="33"/>
      <c r="H175" s="33"/>
      <c r="I175" s="33"/>
      <c r="J175" s="33"/>
      <c r="K175" s="32"/>
    </row>
    <row r="176" spans="1:11" x14ac:dyDescent="0.25">
      <c r="A176" s="33"/>
      <c r="B176" s="33"/>
      <c r="C176" s="33"/>
      <c r="D176" s="33"/>
      <c r="E176" s="33"/>
      <c r="F176" s="33"/>
      <c r="G176" s="33"/>
      <c r="H176" s="33"/>
      <c r="I176" s="33"/>
      <c r="J176" s="33"/>
      <c r="K176" s="32"/>
    </row>
    <row r="177" spans="1:11" x14ac:dyDescent="0.25">
      <c r="A177" s="33"/>
      <c r="B177" s="33"/>
      <c r="C177" s="33"/>
      <c r="D177" s="33"/>
      <c r="E177" s="33"/>
      <c r="F177" s="33"/>
      <c r="G177" s="33"/>
      <c r="H177" s="33"/>
      <c r="I177" s="33"/>
      <c r="J177" s="33"/>
      <c r="K177" s="32"/>
    </row>
    <row r="178" spans="1:11" x14ac:dyDescent="0.25">
      <c r="A178" s="33"/>
      <c r="B178" s="33"/>
      <c r="C178" s="33"/>
      <c r="D178" s="33"/>
      <c r="E178" s="33"/>
      <c r="F178" s="33"/>
      <c r="G178" s="33"/>
      <c r="H178" s="33"/>
      <c r="I178" s="33"/>
      <c r="J178" s="33"/>
      <c r="K178" s="32"/>
    </row>
    <row r="179" spans="1:11" x14ac:dyDescent="0.25">
      <c r="A179" s="33"/>
      <c r="B179" s="33"/>
      <c r="C179" s="33"/>
      <c r="D179" s="33"/>
      <c r="E179" s="33"/>
      <c r="F179" s="33"/>
      <c r="G179" s="33"/>
      <c r="H179" s="33"/>
      <c r="I179" s="33"/>
      <c r="J179" s="33"/>
      <c r="K179" s="32"/>
    </row>
    <row r="180" spans="1:11" x14ac:dyDescent="0.25">
      <c r="A180" s="33"/>
      <c r="B180" s="33"/>
      <c r="C180" s="33"/>
      <c r="D180" s="33"/>
      <c r="E180" s="33"/>
      <c r="F180" s="33"/>
      <c r="G180" s="33"/>
      <c r="H180" s="33"/>
      <c r="I180" s="33"/>
      <c r="J180" s="33"/>
      <c r="K180" s="32"/>
    </row>
    <row r="181" spans="1:11" x14ac:dyDescent="0.25">
      <c r="A181" s="33"/>
      <c r="B181" s="33"/>
      <c r="C181" s="33"/>
      <c r="D181" s="33"/>
      <c r="E181" s="33"/>
      <c r="F181" s="33"/>
      <c r="G181" s="33"/>
      <c r="H181" s="33"/>
      <c r="I181" s="33"/>
      <c r="J181" s="33"/>
      <c r="K181" s="32"/>
    </row>
    <row r="182" spans="1:11" x14ac:dyDescent="0.25">
      <c r="A182" s="33"/>
      <c r="B182" s="33"/>
      <c r="C182" s="33"/>
      <c r="D182" s="33"/>
      <c r="E182" s="33"/>
      <c r="F182" s="33"/>
      <c r="G182" s="33"/>
      <c r="H182" s="33"/>
      <c r="I182" s="33"/>
      <c r="J182" s="33"/>
      <c r="K182" s="32"/>
    </row>
    <row r="183" spans="1:11" x14ac:dyDescent="0.25">
      <c r="A183" s="33"/>
      <c r="B183" s="33"/>
      <c r="C183" s="33"/>
      <c r="D183" s="33"/>
      <c r="E183" s="33"/>
      <c r="F183" s="33"/>
      <c r="G183" s="33"/>
      <c r="H183" s="33"/>
      <c r="I183" s="33"/>
      <c r="J183" s="33"/>
      <c r="K183" s="32"/>
    </row>
    <row r="184" spans="1:11" x14ac:dyDescent="0.25">
      <c r="A184" s="33"/>
      <c r="B184" s="33"/>
      <c r="C184" s="33"/>
      <c r="D184" s="33"/>
      <c r="E184" s="33"/>
      <c r="F184" s="33"/>
      <c r="G184" s="33"/>
      <c r="H184" s="33"/>
      <c r="I184" s="33"/>
      <c r="J184" s="33"/>
      <c r="K184" s="32"/>
    </row>
    <row r="185" spans="1:11" x14ac:dyDescent="0.25">
      <c r="A185" s="33"/>
      <c r="B185" s="33"/>
      <c r="C185" s="33"/>
      <c r="D185" s="33"/>
      <c r="E185" s="33"/>
      <c r="F185" s="33"/>
      <c r="G185" s="33"/>
      <c r="H185" s="33"/>
      <c r="I185" s="33"/>
      <c r="J185" s="33"/>
      <c r="K185" s="32"/>
    </row>
    <row r="186" spans="1:11" x14ac:dyDescent="0.25">
      <c r="A186" s="33"/>
      <c r="B186" s="33"/>
      <c r="C186" s="33"/>
      <c r="D186" s="33"/>
      <c r="E186" s="33"/>
      <c r="F186" s="33"/>
      <c r="G186" s="33"/>
      <c r="H186" s="33"/>
      <c r="I186" s="33"/>
      <c r="J186" s="33"/>
      <c r="K186" s="32"/>
    </row>
    <row r="187" spans="1:11" x14ac:dyDescent="0.25">
      <c r="A187" s="33"/>
      <c r="B187" s="33"/>
      <c r="C187" s="33"/>
      <c r="D187" s="33"/>
      <c r="E187" s="33"/>
      <c r="F187" s="33"/>
      <c r="G187" s="33"/>
      <c r="H187" s="33"/>
      <c r="I187" s="33"/>
      <c r="J187" s="33"/>
      <c r="K187" s="32"/>
    </row>
    <row r="188" spans="1:11" x14ac:dyDescent="0.25">
      <c r="A188" s="33"/>
      <c r="B188" s="33"/>
      <c r="C188" s="33"/>
      <c r="D188" s="33"/>
      <c r="E188" s="33"/>
      <c r="F188" s="33"/>
      <c r="G188" s="33"/>
      <c r="H188" s="33"/>
      <c r="I188" s="33"/>
      <c r="J188" s="33"/>
      <c r="K188" s="32"/>
    </row>
    <row r="189" spans="1:11" x14ac:dyDescent="0.25">
      <c r="A189" s="33"/>
      <c r="B189" s="33"/>
      <c r="C189" s="33"/>
      <c r="D189" s="33"/>
      <c r="E189" s="33"/>
      <c r="F189" s="33"/>
      <c r="G189" s="33"/>
      <c r="H189" s="33"/>
      <c r="I189" s="33"/>
      <c r="J189" s="33"/>
      <c r="K189" s="32"/>
    </row>
    <row r="190" spans="1:11" x14ac:dyDescent="0.25">
      <c r="A190" s="33"/>
      <c r="B190" s="33"/>
      <c r="C190" s="33"/>
      <c r="D190" s="33"/>
      <c r="E190" s="33"/>
      <c r="F190" s="33"/>
      <c r="G190" s="33"/>
      <c r="H190" s="33"/>
      <c r="I190" s="33"/>
      <c r="J190" s="33"/>
      <c r="K190" s="32"/>
    </row>
    <row r="191" spans="1:11" x14ac:dyDescent="0.25">
      <c r="A191" s="33"/>
      <c r="B191" s="33"/>
      <c r="C191" s="33"/>
      <c r="D191" s="33"/>
      <c r="E191" s="33"/>
      <c r="F191" s="33"/>
      <c r="G191" s="33"/>
      <c r="H191" s="33"/>
      <c r="I191" s="33"/>
      <c r="J191" s="33"/>
      <c r="K191" s="32"/>
    </row>
    <row r="192" spans="1:11" x14ac:dyDescent="0.25">
      <c r="A192" s="33"/>
      <c r="B192" s="33"/>
      <c r="C192" s="33"/>
      <c r="D192" s="33"/>
      <c r="E192" s="33"/>
      <c r="F192" s="33"/>
      <c r="G192" s="33"/>
      <c r="H192" s="33"/>
      <c r="I192" s="33"/>
      <c r="J192" s="33"/>
      <c r="K192" s="32"/>
    </row>
    <row r="193" spans="1:11" x14ac:dyDescent="0.25">
      <c r="A193" s="33"/>
      <c r="B193" s="33"/>
      <c r="C193" s="33"/>
      <c r="D193" s="33"/>
      <c r="E193" s="33"/>
      <c r="F193" s="33"/>
      <c r="G193" s="33"/>
      <c r="H193" s="33"/>
      <c r="I193" s="33"/>
      <c r="J193" s="33"/>
      <c r="K193" s="32"/>
    </row>
    <row r="194" spans="1:11" x14ac:dyDescent="0.25">
      <c r="A194" s="33"/>
      <c r="B194" s="33"/>
      <c r="C194" s="33"/>
      <c r="D194" s="33"/>
      <c r="E194" s="33"/>
      <c r="F194" s="33"/>
      <c r="G194" s="33"/>
      <c r="H194" s="33"/>
      <c r="I194" s="33"/>
      <c r="J194" s="33"/>
      <c r="K194" s="32"/>
    </row>
    <row r="195" spans="1:11" x14ac:dyDescent="0.25">
      <c r="A195" s="33"/>
      <c r="B195" s="33"/>
      <c r="C195" s="33"/>
      <c r="D195" s="33"/>
      <c r="E195" s="33"/>
      <c r="F195" s="33"/>
      <c r="G195" s="33"/>
      <c r="H195" s="33"/>
      <c r="I195" s="33"/>
      <c r="J195" s="33"/>
      <c r="K195" s="32"/>
    </row>
    <row r="196" spans="1:11" x14ac:dyDescent="0.25">
      <c r="A196" s="33"/>
      <c r="B196" s="33"/>
      <c r="C196" s="33"/>
      <c r="D196" s="33"/>
      <c r="E196" s="33"/>
      <c r="F196" s="33"/>
      <c r="G196" s="33"/>
      <c r="H196" s="33"/>
      <c r="I196" s="33"/>
      <c r="J196" s="33"/>
      <c r="K196" s="32"/>
    </row>
    <row r="197" spans="1:11" x14ac:dyDescent="0.25">
      <c r="A197" s="33"/>
      <c r="B197" s="33"/>
      <c r="C197" s="33"/>
      <c r="D197" s="33"/>
      <c r="E197" s="33"/>
      <c r="F197" s="33"/>
      <c r="G197" s="33"/>
      <c r="H197" s="33"/>
      <c r="I197" s="33"/>
      <c r="J197" s="33"/>
      <c r="K197" s="32"/>
    </row>
    <row r="198" spans="1:11" x14ac:dyDescent="0.25">
      <c r="A198" s="33"/>
      <c r="B198" s="33"/>
      <c r="C198" s="33"/>
      <c r="D198" s="33"/>
      <c r="E198" s="33"/>
      <c r="F198" s="33"/>
      <c r="G198" s="33"/>
      <c r="H198" s="33"/>
      <c r="I198" s="33"/>
      <c r="J198" s="33"/>
      <c r="K198" s="32"/>
    </row>
    <row r="199" spans="1:11" x14ac:dyDescent="0.25">
      <c r="A199" s="33"/>
      <c r="B199" s="33"/>
      <c r="C199" s="33"/>
      <c r="D199" s="33"/>
      <c r="E199" s="33"/>
      <c r="F199" s="33"/>
      <c r="G199" s="33"/>
      <c r="H199" s="33"/>
      <c r="I199" s="33"/>
      <c r="J199" s="33"/>
      <c r="K199" s="32"/>
    </row>
    <row r="200" spans="1:11" x14ac:dyDescent="0.25">
      <c r="A200" s="33"/>
      <c r="B200" s="33"/>
      <c r="C200" s="33"/>
      <c r="D200" s="33"/>
      <c r="E200" s="33"/>
      <c r="F200" s="33"/>
      <c r="G200" s="33"/>
      <c r="H200" s="33"/>
      <c r="I200" s="33"/>
      <c r="J200" s="33"/>
      <c r="K200" s="32"/>
    </row>
    <row r="201" spans="1:11" x14ac:dyDescent="0.25">
      <c r="A201" s="33"/>
      <c r="B201" s="33"/>
      <c r="C201" s="33"/>
      <c r="D201" s="33"/>
      <c r="E201" s="33"/>
      <c r="F201" s="33"/>
      <c r="G201" s="33"/>
      <c r="H201" s="33"/>
      <c r="I201" s="33"/>
      <c r="J201" s="33"/>
      <c r="K201" s="32"/>
    </row>
    <row r="202" spans="1:11" x14ac:dyDescent="0.25">
      <c r="A202" s="33"/>
      <c r="B202" s="33"/>
      <c r="C202" s="33"/>
      <c r="D202" s="33"/>
      <c r="E202" s="33"/>
      <c r="F202" s="33"/>
      <c r="G202" s="33"/>
      <c r="H202" s="33"/>
      <c r="I202" s="33"/>
      <c r="J202" s="33"/>
      <c r="K202" s="32"/>
    </row>
    <row r="203" spans="1:11" x14ac:dyDescent="0.25">
      <c r="A203" s="33"/>
      <c r="B203" s="33"/>
      <c r="C203" s="33"/>
      <c r="D203" s="33"/>
      <c r="E203" s="33"/>
      <c r="F203" s="33"/>
      <c r="G203" s="33"/>
      <c r="H203" s="33"/>
      <c r="I203" s="33"/>
      <c r="J203" s="33"/>
      <c r="K203" s="32"/>
    </row>
    <row r="204" spans="1:11" x14ac:dyDescent="0.25">
      <c r="A204" s="33"/>
      <c r="B204" s="33"/>
      <c r="C204" s="33"/>
      <c r="D204" s="33"/>
      <c r="E204" s="33"/>
      <c r="F204" s="33"/>
      <c r="G204" s="33"/>
      <c r="H204" s="33"/>
      <c r="I204" s="33"/>
      <c r="J204" s="33"/>
      <c r="K204" s="32"/>
    </row>
    <row r="205" spans="1:11" x14ac:dyDescent="0.25">
      <c r="A205" s="33"/>
      <c r="B205" s="33"/>
      <c r="C205" s="33"/>
      <c r="D205" s="33"/>
      <c r="E205" s="33"/>
      <c r="F205" s="33"/>
      <c r="G205" s="33"/>
      <c r="H205" s="33"/>
      <c r="I205" s="33"/>
      <c r="J205" s="33"/>
      <c r="K205" s="32"/>
    </row>
    <row r="206" spans="1:11" x14ac:dyDescent="0.25">
      <c r="A206" s="33"/>
      <c r="B206" s="33"/>
      <c r="C206" s="33"/>
      <c r="D206" s="33"/>
      <c r="E206" s="33"/>
      <c r="F206" s="33"/>
      <c r="G206" s="33"/>
      <c r="H206" s="33"/>
      <c r="I206" s="33"/>
      <c r="J206" s="33"/>
      <c r="K206" s="32"/>
    </row>
    <row r="207" spans="1:11" x14ac:dyDescent="0.25">
      <c r="A207" s="33"/>
      <c r="B207" s="33"/>
      <c r="C207" s="33"/>
      <c r="D207" s="33"/>
      <c r="E207" s="33"/>
      <c r="F207" s="33"/>
      <c r="G207" s="33"/>
      <c r="H207" s="33"/>
      <c r="I207" s="33"/>
      <c r="J207" s="33"/>
      <c r="K207" s="32"/>
    </row>
    <row r="208" spans="1:11" x14ac:dyDescent="0.25">
      <c r="A208" s="33"/>
      <c r="B208" s="33"/>
      <c r="C208" s="33"/>
      <c r="D208" s="33"/>
      <c r="E208" s="33"/>
      <c r="F208" s="33"/>
      <c r="G208" s="33"/>
      <c r="H208" s="33"/>
      <c r="I208" s="33"/>
      <c r="J208" s="33"/>
      <c r="K208" s="32"/>
    </row>
    <row r="209" spans="1:11" x14ac:dyDescent="0.25">
      <c r="A209" s="33"/>
      <c r="B209" s="33"/>
      <c r="C209" s="33"/>
      <c r="D209" s="33"/>
      <c r="E209" s="33"/>
      <c r="F209" s="33"/>
      <c r="G209" s="33"/>
      <c r="H209" s="33"/>
      <c r="I209" s="33"/>
      <c r="J209" s="33"/>
      <c r="K209" s="32"/>
    </row>
    <row r="210" spans="1:11" x14ac:dyDescent="0.25">
      <c r="A210" s="33"/>
      <c r="B210" s="33"/>
      <c r="C210" s="33"/>
      <c r="D210" s="33"/>
      <c r="E210" s="33"/>
      <c r="F210" s="33"/>
      <c r="G210" s="33"/>
      <c r="H210" s="33"/>
      <c r="I210" s="33"/>
      <c r="J210" s="33"/>
      <c r="K210" s="32"/>
    </row>
    <row r="211" spans="1:11" x14ac:dyDescent="0.25">
      <c r="A211" s="33"/>
      <c r="B211" s="33"/>
      <c r="C211" s="33"/>
      <c r="D211" s="33"/>
      <c r="E211" s="33"/>
      <c r="F211" s="33"/>
      <c r="G211" s="33"/>
      <c r="H211" s="33"/>
      <c r="I211" s="33"/>
      <c r="J211" s="33"/>
      <c r="K211" s="32"/>
    </row>
    <row r="212" spans="1:11" x14ac:dyDescent="0.25">
      <c r="A212" s="33"/>
      <c r="B212" s="33"/>
      <c r="C212" s="33"/>
      <c r="D212" s="33"/>
      <c r="E212" s="33"/>
      <c r="F212" s="33"/>
      <c r="G212" s="33"/>
      <c r="H212" s="33"/>
      <c r="I212" s="33"/>
      <c r="J212" s="33"/>
      <c r="K212" s="32"/>
    </row>
    <row r="213" spans="1:11" x14ac:dyDescent="0.25">
      <c r="A213" s="33"/>
      <c r="B213" s="33"/>
      <c r="C213" s="33"/>
      <c r="D213" s="33"/>
      <c r="E213" s="33"/>
      <c r="F213" s="33"/>
      <c r="G213" s="33"/>
      <c r="H213" s="33"/>
      <c r="I213" s="33"/>
      <c r="J213" s="33"/>
      <c r="K213" s="32"/>
    </row>
    <row r="214" spans="1:11" x14ac:dyDescent="0.25">
      <c r="A214" s="33"/>
      <c r="B214" s="33"/>
      <c r="C214" s="33"/>
      <c r="D214" s="33"/>
      <c r="E214" s="33"/>
      <c r="F214" s="33"/>
      <c r="G214" s="33"/>
      <c r="H214" s="33"/>
      <c r="I214" s="33"/>
      <c r="J214" s="33"/>
      <c r="K214" s="32"/>
    </row>
    <row r="215" spans="1:11" x14ac:dyDescent="0.25">
      <c r="A215" s="33"/>
      <c r="B215" s="33"/>
      <c r="C215" s="33"/>
      <c r="D215" s="33"/>
      <c r="E215" s="33"/>
      <c r="F215" s="33"/>
      <c r="G215" s="33"/>
      <c r="H215" s="33"/>
      <c r="I215" s="33"/>
      <c r="J215" s="33"/>
      <c r="K215" s="32"/>
    </row>
    <row r="216" spans="1:11" x14ac:dyDescent="0.25">
      <c r="A216" s="33"/>
      <c r="B216" s="33"/>
      <c r="C216" s="33"/>
      <c r="D216" s="33"/>
      <c r="E216" s="33"/>
      <c r="F216" s="33"/>
      <c r="G216" s="33"/>
      <c r="H216" s="33"/>
      <c r="I216" s="33"/>
      <c r="J216" s="33"/>
      <c r="K216" s="32"/>
    </row>
    <row r="217" spans="1:11" x14ac:dyDescent="0.25">
      <c r="A217" s="33"/>
      <c r="B217" s="33"/>
      <c r="C217" s="33"/>
      <c r="D217" s="33"/>
      <c r="E217" s="33"/>
      <c r="F217" s="33"/>
      <c r="G217" s="33"/>
      <c r="H217" s="33"/>
      <c r="I217" s="33"/>
      <c r="J217" s="33"/>
      <c r="K217" s="32"/>
    </row>
    <row r="218" spans="1:11" x14ac:dyDescent="0.25">
      <c r="A218" s="33"/>
      <c r="B218" s="33"/>
      <c r="C218" s="33"/>
      <c r="D218" s="33"/>
      <c r="E218" s="33"/>
      <c r="F218" s="33"/>
      <c r="G218" s="33"/>
      <c r="H218" s="33"/>
      <c r="I218" s="33"/>
      <c r="J218" s="33"/>
      <c r="K218" s="32"/>
    </row>
    <row r="219" spans="1:11" x14ac:dyDescent="0.25">
      <c r="A219" s="33"/>
      <c r="B219" s="33"/>
      <c r="C219" s="33"/>
      <c r="D219" s="33"/>
      <c r="E219" s="33"/>
      <c r="F219" s="33"/>
      <c r="G219" s="33"/>
      <c r="H219" s="33"/>
      <c r="I219" s="33"/>
      <c r="J219" s="33"/>
      <c r="K219" s="32"/>
    </row>
    <row r="220" spans="1:11" x14ac:dyDescent="0.25">
      <c r="A220" s="33"/>
      <c r="B220" s="33"/>
      <c r="C220" s="33"/>
      <c r="D220" s="33"/>
      <c r="E220" s="33"/>
      <c r="F220" s="33"/>
      <c r="G220" s="33"/>
      <c r="H220" s="33"/>
      <c r="I220" s="33"/>
      <c r="J220" s="33"/>
      <c r="K220" s="32"/>
    </row>
    <row r="221" spans="1:11" x14ac:dyDescent="0.25">
      <c r="A221" s="33"/>
      <c r="B221" s="33"/>
      <c r="C221" s="33"/>
      <c r="D221" s="33"/>
      <c r="E221" s="33"/>
      <c r="F221" s="33"/>
      <c r="G221" s="33"/>
      <c r="H221" s="33"/>
      <c r="I221" s="33"/>
      <c r="J221" s="33"/>
      <c r="K221" s="32"/>
    </row>
    <row r="222" spans="1:11" x14ac:dyDescent="0.25">
      <c r="A222" s="33"/>
      <c r="B222" s="33"/>
      <c r="C222" s="33"/>
      <c r="D222" s="33"/>
      <c r="E222" s="33"/>
      <c r="F222" s="33"/>
      <c r="G222" s="33"/>
      <c r="H222" s="33"/>
      <c r="I222" s="33"/>
      <c r="J222" s="33"/>
      <c r="K222" s="32"/>
    </row>
    <row r="223" spans="1:11" x14ac:dyDescent="0.25">
      <c r="A223" s="33"/>
      <c r="B223" s="33"/>
      <c r="C223" s="33"/>
      <c r="D223" s="33"/>
      <c r="E223" s="33"/>
      <c r="F223" s="33"/>
      <c r="G223" s="33"/>
      <c r="H223" s="33"/>
      <c r="I223" s="33"/>
      <c r="J223" s="33"/>
      <c r="K223" s="32"/>
    </row>
    <row r="224" spans="1:11" x14ac:dyDescent="0.25">
      <c r="A224" s="33"/>
      <c r="B224" s="33"/>
      <c r="C224" s="33"/>
      <c r="D224" s="33"/>
      <c r="E224" s="33"/>
      <c r="F224" s="33"/>
      <c r="G224" s="33"/>
      <c r="H224" s="33"/>
      <c r="I224" s="33"/>
      <c r="J224" s="33"/>
      <c r="K224" s="32"/>
    </row>
    <row r="225" spans="1:11" x14ac:dyDescent="0.25">
      <c r="A225" s="33"/>
      <c r="B225" s="33"/>
      <c r="C225" s="33"/>
      <c r="D225" s="33"/>
      <c r="E225" s="33"/>
      <c r="F225" s="33"/>
      <c r="G225" s="33"/>
      <c r="H225" s="33"/>
      <c r="I225" s="33"/>
      <c r="J225" s="33"/>
      <c r="K225" s="32"/>
    </row>
    <row r="226" spans="1:11" x14ac:dyDescent="0.25">
      <c r="A226" s="33"/>
      <c r="B226" s="33"/>
      <c r="C226" s="33"/>
      <c r="D226" s="33"/>
      <c r="E226" s="33"/>
      <c r="F226" s="33"/>
      <c r="G226" s="33"/>
      <c r="H226" s="33"/>
      <c r="I226" s="33"/>
      <c r="J226" s="33"/>
      <c r="K226" s="32"/>
    </row>
    <row r="227" spans="1:11" x14ac:dyDescent="0.25">
      <c r="A227" s="33"/>
      <c r="B227" s="33"/>
      <c r="C227" s="33"/>
      <c r="D227" s="33"/>
      <c r="E227" s="33"/>
      <c r="F227" s="33"/>
      <c r="G227" s="33"/>
      <c r="H227" s="33"/>
      <c r="I227" s="33"/>
      <c r="J227" s="33"/>
      <c r="K227" s="32"/>
    </row>
    <row r="228" spans="1:11" x14ac:dyDescent="0.25">
      <c r="A228" s="33"/>
      <c r="B228" s="33"/>
      <c r="C228" s="33"/>
      <c r="D228" s="33"/>
      <c r="E228" s="33"/>
      <c r="F228" s="33"/>
      <c r="G228" s="33"/>
      <c r="H228" s="33"/>
      <c r="I228" s="33"/>
      <c r="J228" s="33"/>
      <c r="K228" s="32"/>
    </row>
    <row r="229" spans="1:11" x14ac:dyDescent="0.25">
      <c r="A229" s="33"/>
      <c r="B229" s="33"/>
      <c r="C229" s="33"/>
      <c r="D229" s="33"/>
      <c r="E229" s="33"/>
      <c r="F229" s="33"/>
      <c r="G229" s="33"/>
      <c r="H229" s="33"/>
      <c r="I229" s="33"/>
      <c r="J229" s="33"/>
      <c r="K229" s="32"/>
    </row>
    <row r="230" spans="1:11" x14ac:dyDescent="0.25">
      <c r="A230" s="33"/>
      <c r="B230" s="33"/>
      <c r="C230" s="33"/>
      <c r="D230" s="33"/>
      <c r="E230" s="33"/>
      <c r="F230" s="33"/>
      <c r="G230" s="33"/>
      <c r="H230" s="33"/>
      <c r="I230" s="33"/>
      <c r="J230" s="33"/>
      <c r="K230" s="32"/>
    </row>
    <row r="231" spans="1:11" x14ac:dyDescent="0.25">
      <c r="A231" s="33"/>
      <c r="B231" s="33"/>
      <c r="C231" s="33"/>
      <c r="D231" s="33"/>
      <c r="E231" s="33"/>
      <c r="F231" s="33"/>
      <c r="G231" s="33"/>
      <c r="H231" s="33"/>
      <c r="I231" s="33"/>
      <c r="J231" s="33"/>
      <c r="K231" s="32"/>
    </row>
    <row r="232" spans="1:11" x14ac:dyDescent="0.25">
      <c r="A232" s="33"/>
      <c r="B232" s="33"/>
      <c r="C232" s="33"/>
      <c r="D232" s="33"/>
      <c r="E232" s="33"/>
      <c r="F232" s="33"/>
      <c r="G232" s="33"/>
      <c r="H232" s="33"/>
      <c r="I232" s="33"/>
      <c r="J232" s="33"/>
      <c r="K232" s="32"/>
    </row>
    <row r="233" spans="1:11" x14ac:dyDescent="0.25">
      <c r="A233" s="33"/>
      <c r="B233" s="33"/>
      <c r="C233" s="33"/>
      <c r="D233" s="33"/>
      <c r="E233" s="33"/>
      <c r="F233" s="33"/>
      <c r="G233" s="33"/>
      <c r="H233" s="33"/>
      <c r="I233" s="33"/>
      <c r="J233" s="33"/>
      <c r="K233" s="32"/>
    </row>
    <row r="234" spans="1:11" x14ac:dyDescent="0.25">
      <c r="A234" s="33"/>
      <c r="B234" s="33"/>
      <c r="C234" s="33"/>
      <c r="D234" s="33"/>
      <c r="E234" s="33"/>
      <c r="F234" s="33"/>
      <c r="G234" s="33"/>
      <c r="H234" s="33"/>
      <c r="I234" s="33"/>
      <c r="J234" s="33"/>
      <c r="K234" s="32"/>
    </row>
    <row r="235" spans="1:11" x14ac:dyDescent="0.25">
      <c r="A235" s="33"/>
      <c r="B235" s="33"/>
      <c r="C235" s="33"/>
      <c r="D235" s="33"/>
      <c r="E235" s="33"/>
      <c r="F235" s="33"/>
      <c r="G235" s="33"/>
      <c r="H235" s="33"/>
      <c r="I235" s="33"/>
      <c r="J235" s="33"/>
      <c r="K235" s="32"/>
    </row>
    <row r="236" spans="1:11" x14ac:dyDescent="0.25">
      <c r="A236" s="33"/>
      <c r="B236" s="33"/>
      <c r="C236" s="33"/>
      <c r="D236" s="33"/>
      <c r="E236" s="33"/>
      <c r="F236" s="33"/>
      <c r="G236" s="33"/>
      <c r="H236" s="33"/>
      <c r="I236" s="33"/>
      <c r="J236" s="33"/>
      <c r="K236" s="32"/>
    </row>
    <row r="237" spans="1:11" x14ac:dyDescent="0.25">
      <c r="A237" s="33"/>
      <c r="B237" s="33"/>
      <c r="C237" s="33"/>
      <c r="D237" s="33"/>
      <c r="E237" s="33"/>
      <c r="F237" s="33"/>
      <c r="G237" s="33"/>
      <c r="H237" s="33"/>
      <c r="I237" s="33"/>
      <c r="J237" s="33"/>
      <c r="K237" s="32"/>
    </row>
    <row r="238" spans="1:11" x14ac:dyDescent="0.25">
      <c r="A238" s="33"/>
      <c r="B238" s="33"/>
      <c r="C238" s="33"/>
      <c r="D238" s="33"/>
      <c r="E238" s="33"/>
      <c r="F238" s="33"/>
      <c r="G238" s="33"/>
      <c r="H238" s="33"/>
      <c r="I238" s="33"/>
      <c r="J238" s="33"/>
      <c r="K238" s="32"/>
    </row>
    <row r="239" spans="1:11" x14ac:dyDescent="0.25">
      <c r="A239" s="33"/>
      <c r="B239" s="33"/>
      <c r="C239" s="33"/>
      <c r="D239" s="33"/>
      <c r="E239" s="33"/>
      <c r="F239" s="33"/>
      <c r="G239" s="33"/>
      <c r="H239" s="33"/>
      <c r="I239" s="33"/>
      <c r="J239" s="33"/>
      <c r="K239" s="32"/>
    </row>
    <row r="240" spans="1:11" x14ac:dyDescent="0.25">
      <c r="A240" s="33"/>
      <c r="B240" s="33"/>
      <c r="C240" s="33"/>
      <c r="D240" s="33"/>
      <c r="E240" s="33"/>
      <c r="F240" s="33"/>
      <c r="G240" s="33"/>
      <c r="H240" s="33"/>
      <c r="I240" s="33"/>
      <c r="J240" s="33"/>
      <c r="K240" s="32"/>
    </row>
    <row r="241" spans="1:11" x14ac:dyDescent="0.25">
      <c r="A241" s="33"/>
      <c r="B241" s="33"/>
      <c r="C241" s="33"/>
      <c r="D241" s="33"/>
      <c r="E241" s="33"/>
      <c r="F241" s="33"/>
      <c r="G241" s="33"/>
      <c r="H241" s="33"/>
      <c r="I241" s="33"/>
      <c r="J241" s="33"/>
      <c r="K241" s="32"/>
    </row>
    <row r="242" spans="1:11" x14ac:dyDescent="0.25">
      <c r="A242" s="33"/>
      <c r="B242" s="33"/>
      <c r="C242" s="33"/>
      <c r="D242" s="33"/>
      <c r="E242" s="33"/>
      <c r="F242" s="33"/>
      <c r="G242" s="33"/>
      <c r="H242" s="33"/>
      <c r="I242" s="33"/>
      <c r="J242" s="33"/>
      <c r="K242" s="32"/>
    </row>
    <row r="243" spans="1:11" x14ac:dyDescent="0.25">
      <c r="A243" s="33"/>
      <c r="B243" s="33"/>
      <c r="C243" s="33"/>
      <c r="D243" s="33"/>
      <c r="E243" s="33"/>
      <c r="F243" s="33"/>
      <c r="G243" s="33"/>
      <c r="H243" s="33"/>
      <c r="I243" s="33"/>
      <c r="J243" s="33"/>
      <c r="K243" s="32"/>
    </row>
    <row r="244" spans="1:11" x14ac:dyDescent="0.25">
      <c r="A244" s="33"/>
      <c r="B244" s="33"/>
      <c r="C244" s="33"/>
      <c r="D244" s="33"/>
      <c r="E244" s="33"/>
      <c r="F244" s="33"/>
      <c r="G244" s="33"/>
      <c r="H244" s="33"/>
      <c r="I244" s="33"/>
      <c r="J244" s="33"/>
      <c r="K244" s="32"/>
    </row>
    <row r="245" spans="1:11" x14ac:dyDescent="0.25">
      <c r="A245" s="33"/>
      <c r="B245" s="33"/>
      <c r="C245" s="33"/>
      <c r="D245" s="33"/>
      <c r="E245" s="33"/>
      <c r="F245" s="33"/>
      <c r="G245" s="33"/>
      <c r="H245" s="33"/>
      <c r="I245" s="33"/>
      <c r="J245" s="33"/>
      <c r="K245" s="32"/>
    </row>
    <row r="246" spans="1:11" x14ac:dyDescent="0.25">
      <c r="A246" s="33"/>
      <c r="B246" s="33"/>
      <c r="C246" s="33"/>
      <c r="D246" s="33"/>
      <c r="E246" s="33"/>
      <c r="F246" s="33"/>
      <c r="G246" s="33"/>
      <c r="H246" s="33"/>
      <c r="I246" s="33"/>
      <c r="J246" s="33"/>
      <c r="K246" s="32"/>
    </row>
    <row r="247" spans="1:11" x14ac:dyDescent="0.25">
      <c r="A247" s="33"/>
      <c r="B247" s="33"/>
      <c r="C247" s="33"/>
      <c r="D247" s="33"/>
      <c r="E247" s="33"/>
      <c r="F247" s="33"/>
      <c r="G247" s="33"/>
      <c r="H247" s="33"/>
      <c r="I247" s="33"/>
      <c r="J247" s="33"/>
      <c r="K247" s="32"/>
    </row>
    <row r="248" spans="1:11" x14ac:dyDescent="0.25">
      <c r="A248" s="33"/>
      <c r="B248" s="33"/>
      <c r="C248" s="33"/>
      <c r="D248" s="33"/>
      <c r="E248" s="33"/>
      <c r="F248" s="33"/>
      <c r="G248" s="33"/>
      <c r="H248" s="33"/>
      <c r="I248" s="33"/>
      <c r="J248" s="33"/>
      <c r="K248" s="32"/>
    </row>
    <row r="249" spans="1:11" x14ac:dyDescent="0.25">
      <c r="A249" s="33"/>
      <c r="B249" s="33"/>
      <c r="C249" s="33"/>
      <c r="D249" s="33"/>
      <c r="E249" s="33"/>
      <c r="F249" s="33"/>
      <c r="G249" s="33"/>
      <c r="H249" s="33"/>
      <c r="I249" s="33"/>
      <c r="J249" s="33"/>
      <c r="K249" s="32"/>
    </row>
    <row r="250" spans="1:11" x14ac:dyDescent="0.25">
      <c r="A250" s="33"/>
      <c r="B250" s="33"/>
      <c r="C250" s="33"/>
      <c r="D250" s="33"/>
      <c r="E250" s="33"/>
      <c r="F250" s="33"/>
      <c r="G250" s="33"/>
      <c r="H250" s="33"/>
      <c r="I250" s="33"/>
      <c r="J250" s="33"/>
      <c r="K250" s="32"/>
    </row>
    <row r="251" spans="1:11" x14ac:dyDescent="0.25">
      <c r="A251" s="33"/>
      <c r="B251" s="33"/>
      <c r="C251" s="33"/>
      <c r="D251" s="33"/>
      <c r="E251" s="33"/>
      <c r="F251" s="33"/>
      <c r="G251" s="33"/>
      <c r="H251" s="33"/>
      <c r="I251" s="33"/>
      <c r="J251" s="33"/>
      <c r="K251" s="32"/>
    </row>
    <row r="252" spans="1:11" x14ac:dyDescent="0.25">
      <c r="A252" s="33"/>
      <c r="B252" s="33"/>
      <c r="C252" s="33"/>
      <c r="D252" s="33"/>
      <c r="E252" s="33"/>
      <c r="F252" s="33"/>
      <c r="G252" s="33"/>
      <c r="H252" s="33"/>
      <c r="I252" s="33"/>
      <c r="J252" s="33"/>
      <c r="K252" s="32"/>
    </row>
    <row r="253" spans="1:11" x14ac:dyDescent="0.25">
      <c r="A253" s="33"/>
      <c r="B253" s="33"/>
      <c r="C253" s="33"/>
      <c r="D253" s="33"/>
      <c r="E253" s="33"/>
      <c r="F253" s="33"/>
      <c r="G253" s="33"/>
      <c r="H253" s="33"/>
      <c r="I253" s="33"/>
      <c r="J253" s="33"/>
      <c r="K253" s="32"/>
    </row>
    <row r="254" spans="1:11" x14ac:dyDescent="0.25">
      <c r="A254" s="33"/>
      <c r="B254" s="33"/>
      <c r="C254" s="33"/>
      <c r="D254" s="33"/>
      <c r="E254" s="33"/>
      <c r="F254" s="33"/>
      <c r="G254" s="33"/>
      <c r="H254" s="33"/>
      <c r="I254" s="33"/>
      <c r="J254" s="33"/>
      <c r="K254" s="32"/>
    </row>
    <row r="255" spans="1:11" x14ac:dyDescent="0.25">
      <c r="A255" s="33"/>
      <c r="B255" s="33"/>
      <c r="C255" s="33"/>
      <c r="D255" s="33"/>
      <c r="E255" s="33"/>
      <c r="F255" s="33"/>
      <c r="G255" s="33"/>
      <c r="H255" s="33"/>
      <c r="I255" s="33"/>
      <c r="J255" s="33"/>
      <c r="K255" s="32"/>
    </row>
    <row r="256" spans="1:11" x14ac:dyDescent="0.25">
      <c r="A256" s="33"/>
      <c r="B256" s="33"/>
      <c r="C256" s="33"/>
      <c r="D256" s="33"/>
      <c r="E256" s="33"/>
      <c r="F256" s="33"/>
      <c r="G256" s="33"/>
      <c r="H256" s="33"/>
      <c r="I256" s="33"/>
      <c r="J256" s="33"/>
      <c r="K256" s="32"/>
    </row>
    <row r="257" spans="1:11" x14ac:dyDescent="0.25">
      <c r="A257" s="33"/>
      <c r="B257" s="33"/>
      <c r="C257" s="33"/>
      <c r="D257" s="33"/>
      <c r="E257" s="33"/>
      <c r="F257" s="33"/>
      <c r="G257" s="33"/>
      <c r="H257" s="33"/>
      <c r="I257" s="33"/>
      <c r="J257" s="33"/>
      <c r="K257" s="32"/>
    </row>
    <row r="258" spans="1:11" x14ac:dyDescent="0.25">
      <c r="A258" s="33"/>
      <c r="B258" s="33"/>
      <c r="C258" s="33"/>
      <c r="D258" s="33"/>
      <c r="E258" s="33"/>
      <c r="F258" s="33"/>
      <c r="G258" s="33"/>
      <c r="H258" s="33"/>
      <c r="I258" s="33"/>
      <c r="J258" s="33"/>
      <c r="K258" s="32"/>
    </row>
    <row r="259" spans="1:11" x14ac:dyDescent="0.25">
      <c r="A259" s="33"/>
      <c r="B259" s="33"/>
      <c r="C259" s="33"/>
      <c r="D259" s="33"/>
      <c r="E259" s="33"/>
      <c r="F259" s="33"/>
      <c r="G259" s="33"/>
      <c r="H259" s="33"/>
      <c r="I259" s="33"/>
      <c r="J259" s="33"/>
      <c r="K259" s="32"/>
    </row>
    <row r="260" spans="1:11" x14ac:dyDescent="0.25">
      <c r="A260" s="33"/>
      <c r="B260" s="33"/>
      <c r="C260" s="33"/>
      <c r="D260" s="33"/>
      <c r="E260" s="33"/>
      <c r="F260" s="33"/>
      <c r="G260" s="33"/>
      <c r="H260" s="33"/>
      <c r="I260" s="33"/>
      <c r="J260" s="33"/>
      <c r="K260" s="32"/>
    </row>
    <row r="261" spans="1:11" x14ac:dyDescent="0.25">
      <c r="A261" s="33"/>
      <c r="B261" s="33"/>
      <c r="C261" s="33"/>
      <c r="D261" s="33"/>
      <c r="E261" s="33"/>
      <c r="F261" s="33"/>
      <c r="G261" s="33"/>
      <c r="H261" s="33"/>
      <c r="I261" s="33"/>
      <c r="J261" s="33"/>
      <c r="K261" s="32"/>
    </row>
    <row r="262" spans="1:11" x14ac:dyDescent="0.25">
      <c r="A262" s="33"/>
      <c r="B262" s="33"/>
      <c r="C262" s="33"/>
      <c r="D262" s="33"/>
      <c r="E262" s="33"/>
      <c r="F262" s="33"/>
      <c r="G262" s="33"/>
      <c r="H262" s="33"/>
      <c r="I262" s="33"/>
      <c r="J262" s="33"/>
      <c r="K262" s="32"/>
    </row>
    <row r="263" spans="1:11" x14ac:dyDescent="0.25">
      <c r="A263" s="33"/>
      <c r="B263" s="33"/>
      <c r="C263" s="33"/>
      <c r="D263" s="33"/>
      <c r="E263" s="33"/>
      <c r="F263" s="33"/>
      <c r="G263" s="33"/>
      <c r="H263" s="33"/>
      <c r="I263" s="33"/>
      <c r="J263" s="33"/>
      <c r="K263" s="32"/>
    </row>
    <row r="264" spans="1:11" x14ac:dyDescent="0.25">
      <c r="A264" s="33"/>
      <c r="B264" s="33"/>
      <c r="C264" s="33"/>
      <c r="D264" s="33"/>
      <c r="E264" s="33"/>
      <c r="F264" s="33"/>
      <c r="G264" s="33"/>
      <c r="H264" s="33"/>
      <c r="I264" s="33"/>
      <c r="J264" s="33"/>
      <c r="K264" s="32"/>
    </row>
    <row r="265" spans="1:11" x14ac:dyDescent="0.25">
      <c r="A265" s="33"/>
      <c r="B265" s="33"/>
      <c r="C265" s="33"/>
      <c r="D265" s="33"/>
      <c r="E265" s="33"/>
      <c r="F265" s="33"/>
      <c r="G265" s="33"/>
      <c r="H265" s="33"/>
      <c r="I265" s="33"/>
      <c r="J265" s="33"/>
      <c r="K265" s="32"/>
    </row>
    <row r="266" spans="1:11" x14ac:dyDescent="0.25">
      <c r="A266" s="33"/>
      <c r="B266" s="33"/>
      <c r="C266" s="33"/>
      <c r="D266" s="33"/>
      <c r="E266" s="33"/>
      <c r="F266" s="33"/>
      <c r="G266" s="33"/>
      <c r="H266" s="33"/>
      <c r="I266" s="33"/>
      <c r="J266" s="33"/>
      <c r="K266" s="32"/>
    </row>
    <row r="267" spans="1:11" x14ac:dyDescent="0.25">
      <c r="A267" s="33"/>
      <c r="B267" s="33"/>
      <c r="C267" s="33"/>
      <c r="D267" s="33"/>
      <c r="E267" s="33"/>
      <c r="F267" s="33"/>
      <c r="G267" s="33"/>
      <c r="H267" s="33"/>
      <c r="I267" s="33"/>
      <c r="J267" s="33"/>
      <c r="K267" s="32"/>
    </row>
    <row r="268" spans="1:11" x14ac:dyDescent="0.25">
      <c r="A268" s="33"/>
      <c r="B268" s="33"/>
      <c r="C268" s="33"/>
      <c r="D268" s="33"/>
      <c r="E268" s="33"/>
      <c r="F268" s="33"/>
      <c r="G268" s="33"/>
      <c r="H268" s="33"/>
      <c r="I268" s="33"/>
      <c r="J268" s="33"/>
      <c r="K268" s="32"/>
    </row>
    <row r="269" spans="1:11" x14ac:dyDescent="0.25">
      <c r="A269" s="33"/>
      <c r="B269" s="33"/>
      <c r="C269" s="33"/>
      <c r="D269" s="33"/>
      <c r="E269" s="33"/>
      <c r="F269" s="33"/>
      <c r="G269" s="33"/>
      <c r="H269" s="33"/>
      <c r="I269" s="33"/>
      <c r="J269" s="33"/>
      <c r="K269" s="32"/>
    </row>
    <row r="270" spans="1:11" x14ac:dyDescent="0.25">
      <c r="A270" s="33"/>
      <c r="B270" s="33"/>
      <c r="C270" s="33"/>
      <c r="D270" s="33"/>
      <c r="E270" s="33"/>
      <c r="F270" s="33"/>
      <c r="G270" s="33"/>
      <c r="H270" s="33"/>
      <c r="I270" s="33"/>
      <c r="J270" s="33"/>
      <c r="K270" s="32"/>
    </row>
    <row r="271" spans="1:11" x14ac:dyDescent="0.25">
      <c r="A271" s="33"/>
      <c r="B271" s="33"/>
      <c r="C271" s="33"/>
      <c r="D271" s="33"/>
      <c r="E271" s="33"/>
      <c r="F271" s="33"/>
      <c r="G271" s="33"/>
      <c r="H271" s="33"/>
      <c r="I271" s="33"/>
      <c r="J271" s="33"/>
      <c r="K271" s="32"/>
    </row>
    <row r="272" spans="1:11" x14ac:dyDescent="0.25">
      <c r="A272" s="33"/>
      <c r="B272" s="33"/>
      <c r="C272" s="33"/>
      <c r="D272" s="33"/>
      <c r="E272" s="33"/>
      <c r="F272" s="33"/>
      <c r="G272" s="33"/>
      <c r="H272" s="33"/>
      <c r="I272" s="33"/>
      <c r="J272" s="33"/>
      <c r="K272" s="32"/>
    </row>
    <row r="273" spans="1:11" x14ac:dyDescent="0.25">
      <c r="A273" s="33"/>
      <c r="B273" s="33"/>
      <c r="C273" s="33"/>
      <c r="D273" s="33"/>
      <c r="E273" s="33"/>
      <c r="F273" s="33"/>
      <c r="G273" s="33"/>
      <c r="H273" s="33"/>
      <c r="I273" s="33"/>
      <c r="J273" s="33"/>
      <c r="K273" s="32"/>
    </row>
    <row r="274" spans="1:11" x14ac:dyDescent="0.25">
      <c r="A274" s="33"/>
      <c r="B274" s="33"/>
      <c r="C274" s="33"/>
      <c r="D274" s="33"/>
      <c r="E274" s="33"/>
      <c r="F274" s="33"/>
      <c r="G274" s="33"/>
      <c r="H274" s="33"/>
      <c r="I274" s="33"/>
      <c r="J274" s="33"/>
      <c r="K274" s="32"/>
    </row>
    <row r="275" spans="1:11" x14ac:dyDescent="0.25">
      <c r="A275" s="33"/>
      <c r="B275" s="33"/>
      <c r="C275" s="33"/>
      <c r="D275" s="33"/>
      <c r="E275" s="33"/>
      <c r="F275" s="33"/>
      <c r="G275" s="33"/>
      <c r="H275" s="33"/>
      <c r="I275" s="33"/>
      <c r="J275" s="33"/>
      <c r="K275" s="32"/>
    </row>
    <row r="276" spans="1:11" x14ac:dyDescent="0.25">
      <c r="A276" s="33"/>
      <c r="B276" s="33"/>
      <c r="C276" s="33"/>
      <c r="D276" s="33"/>
      <c r="E276" s="33"/>
      <c r="F276" s="33"/>
      <c r="G276" s="33"/>
      <c r="H276" s="33"/>
      <c r="I276" s="33"/>
      <c r="J276" s="33"/>
      <c r="K276" s="32"/>
    </row>
    <row r="277" spans="1:11" x14ac:dyDescent="0.25">
      <c r="A277" s="33"/>
      <c r="B277" s="33"/>
      <c r="C277" s="33"/>
      <c r="D277" s="33"/>
      <c r="E277" s="33"/>
      <c r="F277" s="33"/>
      <c r="G277" s="33"/>
      <c r="H277" s="33"/>
      <c r="I277" s="33"/>
      <c r="J277" s="33"/>
      <c r="K277" s="32"/>
    </row>
    <row r="278" spans="1:11" x14ac:dyDescent="0.25">
      <c r="A278" s="33"/>
      <c r="B278" s="33"/>
      <c r="C278" s="33"/>
      <c r="D278" s="33"/>
      <c r="E278" s="33"/>
      <c r="F278" s="33"/>
      <c r="G278" s="33"/>
      <c r="H278" s="33"/>
      <c r="I278" s="33"/>
      <c r="J278" s="33"/>
      <c r="K278" s="32"/>
    </row>
    <row r="279" spans="1:11" x14ac:dyDescent="0.25">
      <c r="A279" s="33"/>
      <c r="B279" s="33"/>
      <c r="C279" s="33"/>
      <c r="D279" s="33"/>
      <c r="E279" s="33"/>
      <c r="F279" s="33"/>
      <c r="G279" s="33"/>
      <c r="H279" s="33"/>
      <c r="I279" s="33"/>
      <c r="J279" s="33"/>
      <c r="K279" s="32"/>
    </row>
    <row r="280" spans="1:11" x14ac:dyDescent="0.25">
      <c r="A280" s="33"/>
      <c r="B280" s="33"/>
      <c r="C280" s="33"/>
      <c r="D280" s="33"/>
      <c r="E280" s="33"/>
      <c r="F280" s="33"/>
      <c r="G280" s="33"/>
      <c r="H280" s="33"/>
      <c r="I280" s="33"/>
      <c r="J280" s="33"/>
      <c r="K280" s="32"/>
    </row>
    <row r="281" spans="1:11" x14ac:dyDescent="0.25">
      <c r="A281" s="33"/>
      <c r="B281" s="33"/>
      <c r="C281" s="33"/>
      <c r="D281" s="33"/>
      <c r="E281" s="33"/>
      <c r="F281" s="33"/>
      <c r="G281" s="33"/>
      <c r="H281" s="33"/>
      <c r="I281" s="33"/>
      <c r="J281" s="33"/>
      <c r="K281" s="32"/>
    </row>
  </sheetData>
  <mergeCells count="60">
    <mergeCell ref="A2:F2"/>
    <mergeCell ref="C21:D21"/>
    <mergeCell ref="E21:F21"/>
    <mergeCell ref="B3:D3"/>
    <mergeCell ref="B4:D4"/>
    <mergeCell ref="B9:E9"/>
    <mergeCell ref="B10:E10"/>
    <mergeCell ref="B11:E11"/>
    <mergeCell ref="B13:E14"/>
    <mergeCell ref="B18:J18"/>
    <mergeCell ref="C19:D19"/>
    <mergeCell ref="E19:F19"/>
    <mergeCell ref="C20:D20"/>
    <mergeCell ref="E20:F20"/>
    <mergeCell ref="B58:C58"/>
    <mergeCell ref="D24:I25"/>
    <mergeCell ref="B26:H26"/>
    <mergeCell ref="I26:J26"/>
    <mergeCell ref="G30:H30"/>
    <mergeCell ref="G31:H31"/>
    <mergeCell ref="C36:D36"/>
    <mergeCell ref="E36:H36"/>
    <mergeCell ref="C37:D37"/>
    <mergeCell ref="E37:H37"/>
    <mergeCell ref="B42:D42"/>
    <mergeCell ref="E42:F42"/>
    <mergeCell ref="B54:J54"/>
    <mergeCell ref="D78:H78"/>
    <mergeCell ref="B59:C59"/>
    <mergeCell ref="B60:C60"/>
    <mergeCell ref="B61:C61"/>
    <mergeCell ref="B62:C62"/>
    <mergeCell ref="B63:C63"/>
    <mergeCell ref="B64:C64"/>
    <mergeCell ref="D73:H73"/>
    <mergeCell ref="D74:H74"/>
    <mergeCell ref="D75:H75"/>
    <mergeCell ref="D76:H76"/>
    <mergeCell ref="D77:H77"/>
    <mergeCell ref="G108:H108"/>
    <mergeCell ref="C83:E83"/>
    <mergeCell ref="B94:D94"/>
    <mergeCell ref="D96:I97"/>
    <mergeCell ref="D99:E99"/>
    <mergeCell ref="F99:G99"/>
    <mergeCell ref="D100:E100"/>
    <mergeCell ref="F100:G100"/>
    <mergeCell ref="D101:E101"/>
    <mergeCell ref="F101:G101"/>
    <mergeCell ref="D104:I105"/>
    <mergeCell ref="B107:E107"/>
    <mergeCell ref="G107:H107"/>
    <mergeCell ref="B130:E130"/>
    <mergeCell ref="G109:H109"/>
    <mergeCell ref="G110:H110"/>
    <mergeCell ref="G111:H111"/>
    <mergeCell ref="G112:H112"/>
    <mergeCell ref="G113:H113"/>
    <mergeCell ref="B122:D124"/>
    <mergeCell ref="E122:G124"/>
  </mergeCells>
  <conditionalFormatting sqref="N23">
    <cfRule type="dataBar" priority="4">
      <dataBar>
        <cfvo type="min"/>
        <cfvo type="max"/>
        <color rgb="FF638EC6"/>
      </dataBar>
      <extLst>
        <ext xmlns:x14="http://schemas.microsoft.com/office/spreadsheetml/2009/9/main" uri="{B025F937-C7B1-47D3-B67F-A62EFF666E3E}">
          <x14:id>{DB4160BF-9DDA-44EE-A34E-4CBD55CBB267}</x14:id>
        </ext>
      </extLst>
    </cfRule>
  </conditionalFormatting>
  <conditionalFormatting sqref="O28">
    <cfRule type="colorScale" priority="3">
      <colorScale>
        <cfvo type="min"/>
        <cfvo type="percentile" val="50"/>
        <cfvo type="max"/>
        <color rgb="FF63BE7B"/>
        <color rgb="FFFFEB84"/>
        <color rgb="FFF8696B"/>
      </colorScale>
    </cfRule>
  </conditionalFormatting>
  <conditionalFormatting sqref="N39">
    <cfRule type="dataBar" priority="2">
      <dataBar>
        <cfvo type="min"/>
        <cfvo type="max"/>
        <color rgb="FF638EC6"/>
      </dataBar>
      <extLst>
        <ext xmlns:x14="http://schemas.microsoft.com/office/spreadsheetml/2009/9/main" uri="{B025F937-C7B1-47D3-B67F-A62EFF666E3E}">
          <x14:id>{ADD0D708-BEC1-4A3C-A911-B985EC87F956}</x14:id>
        </ext>
      </extLst>
    </cfRule>
  </conditionalFormatting>
  <conditionalFormatting sqref="M40:O40">
    <cfRule type="dataBar" priority="5">
      <dataBar>
        <cfvo type="min"/>
        <cfvo type="max"/>
        <color rgb="FF008AEF"/>
      </dataBar>
      <extLst>
        <ext xmlns:x14="http://schemas.microsoft.com/office/spreadsheetml/2009/9/main" uri="{B025F937-C7B1-47D3-B67F-A62EFF666E3E}">
          <x14:id>{02298029-E138-46A0-8619-CFEED07A009E}</x14:id>
        </ext>
      </extLst>
    </cfRule>
  </conditionalFormatting>
  <conditionalFormatting sqref="M18:Q22">
    <cfRule type="dataBar" priority="1">
      <dataBar>
        <cfvo type="min"/>
        <cfvo type="max"/>
        <color rgb="FF008AEF"/>
      </dataBar>
      <extLst>
        <ext xmlns:x14="http://schemas.microsoft.com/office/spreadsheetml/2009/9/main" uri="{B025F937-C7B1-47D3-B67F-A62EFF666E3E}">
          <x14:id>{59F4319C-06B4-4400-BAD2-F81522731380}</x14:id>
        </ext>
      </extLst>
    </cfRule>
  </conditionalFormatting>
  <conditionalFormatting sqref="M24:O31">
    <cfRule type="dataBar" priority="6">
      <dataBar>
        <cfvo type="min"/>
        <cfvo type="max"/>
        <color rgb="FF008AEF"/>
      </dataBar>
      <extLst>
        <ext xmlns:x14="http://schemas.microsoft.com/office/spreadsheetml/2009/9/main" uri="{B025F937-C7B1-47D3-B67F-A62EFF666E3E}">
          <x14:id>{A7EB194A-6C48-49AA-9C63-147262AEFA67}</x14:id>
        </ext>
      </extLst>
    </cfRule>
  </conditionalFormatting>
  <dataValidations count="18">
    <dataValidation type="list" allowBlank="1" showInputMessage="1" showErrorMessage="1" sqref="J11:J12" xr:uid="{00000000-0002-0000-0100-000000000000}">
      <formula1>"Select, None, 5%, 10%, 15%, 20%, 25%, 50%, 75%, 100%, 200%, 300%, 400%"</formula1>
    </dataValidation>
    <dataValidation type="list" allowBlank="1" showInputMessage="1" showErrorMessage="1" sqref="G31" xr:uid="{00000000-0002-0000-0100-000001000000}">
      <formula1>"Yes,No"</formula1>
    </dataValidation>
    <dataValidation type="list" allowBlank="1" showInputMessage="1" showErrorMessage="1" sqref="C37:C38" xr:uid="{00000000-0002-0000-0100-000002000000}">
      <formula1>"Select,Linux,Windows,Solaris"</formula1>
    </dataValidation>
    <dataValidation type="list" allowBlank="1" showInputMessage="1" showErrorMessage="1" sqref="G59:G64" xr:uid="{00000000-0002-0000-0100-000003000000}">
      <formula1>"Select,Direct Attached, ISCSI, Fiber Channel, NFS"</formula1>
    </dataValidation>
    <dataValidation type="list" allowBlank="1" showInputMessage="1" showErrorMessage="1" sqref="C79:D79" xr:uid="{00000000-0002-0000-0100-000004000000}">
      <formula1>"Please Select,Windows,Linux,Mac,Unix,Solaris,Other"</formula1>
    </dataValidation>
    <dataValidation type="list" allowBlank="1" showInputMessage="1" showErrorMessage="1" sqref="G84:G93" xr:uid="{00000000-0002-0000-0100-000005000000}">
      <formula1>"Select,Yes,No"</formula1>
    </dataValidation>
    <dataValidation type="list" allowBlank="1" showInputMessage="1" showErrorMessage="1" sqref="B84:B93 B102" xr:uid="{00000000-0002-0000-0100-000006000000}">
      <formula1>"Select,NFS,CIFS,ISCSI,Fiber Channel"</formula1>
    </dataValidation>
    <dataValidation type="list" allowBlank="1" showInputMessage="1" showErrorMessage="1" sqref="F59:F64" xr:uid="{00000000-0002-0000-0100-000007000000}">
      <formula1>"Select, Active/Active, Active/Passive, ALUA, Passive Not Ready, I am not sure"</formula1>
    </dataValidation>
    <dataValidation type="list" allowBlank="1" showInputMessage="1" showErrorMessage="1" sqref="C74:C78" xr:uid="{00000000-0002-0000-0100-000008000000}">
      <formula1>"Select,Virtual,Physical"</formula1>
    </dataValidation>
    <dataValidation type="list" allowBlank="1" showInputMessage="1" showErrorMessage="1" sqref="B74:B78" xr:uid="{00000000-0002-0000-0100-000009000000}">
      <formula1>"Select,Windows,Linux,Mac,Unix,Solaris,Other"</formula1>
    </dataValidation>
    <dataValidation type="list" allowBlank="1" showInputMessage="1" showErrorMessage="1" sqref="E20:E21" xr:uid="{00000000-0002-0000-0100-00000A000000}">
      <formula1>"Select, Yes, No"</formula1>
    </dataValidation>
    <dataValidation type="list" allowBlank="1" showInputMessage="1" showErrorMessage="1" sqref="J13" xr:uid="{00000000-0002-0000-0100-00000B000000}">
      <formula1>"No,Yes"</formula1>
    </dataValidation>
    <dataValidation type="list" allowBlank="1" showInputMessage="1" showErrorMessage="1" sqref="J10" xr:uid="{00000000-0002-0000-0100-00000C000000}">
      <formula1>"Select, Monthly, Yearly, Forever, Not Required"</formula1>
    </dataValidation>
    <dataValidation type="list" allowBlank="1" showInputMessage="1" showErrorMessage="1" sqref="F66:F68" xr:uid="{00000000-0002-0000-0100-00000D000000}">
      <formula1>"Select, 0, 1, 2, 3, 4, 5, 6, 7, 9, 10, 11, 12, 13, 14, 15, 16, 17, 18, 19, 20, 21, 22, 23, 24, 25, 26, 27, 28, 29, 30, 31, 32, 33, 34, 35, 36, 37, 38, 39, 40, 41, 42, 43, 44, 45, 46, 47, 48, 49, 50"</formula1>
    </dataValidation>
    <dataValidation type="list" allowBlank="1" showInputMessage="1" showErrorMessage="1" sqref="F99:G99" xr:uid="{00000000-0002-0000-0100-00000E000000}">
      <formula1>"Select, 20GB, 30GB, 40GB, 50GB, 60GB, 70GB, 80GB, 90GB, 100GB, 150GB, 200GB, 250GB, 300GB, 350GB, 400GB, 450GB, 500GB, 600GB, 700GB, 800GB, 900GB, 1000GB, 1500GB, 2000GB"</formula1>
    </dataValidation>
    <dataValidation type="list" allowBlank="1" showInputMessage="1" showErrorMessage="1" sqref="F101:G101" xr:uid="{00000000-0002-0000-0100-00000F000000}">
      <formula1>"Select, 2GB, 4GB, 6GB, 8GB, 10GB, 12GB, 16GB"</formula1>
    </dataValidation>
    <dataValidation type="list" allowBlank="1" showInputMessage="1" showErrorMessage="1" sqref="F100:G100" xr:uid="{00000000-0002-0000-0100-000010000000}">
      <formula1>"Select, 1, 2, 3, 4"</formula1>
    </dataValidation>
    <dataValidation type="list" allowBlank="1" showInputMessage="1" showErrorMessage="1" sqref="C21 C20:D20 B47:B49 B59:D64" xr:uid="{00000000-0002-0000-0100-000011000000}">
      <formula1>#REF!</formula1>
    </dataValidation>
  </dataValidations>
  <hyperlinks>
    <hyperlink ref="A1" location="Index" display="Back to Index" xr:uid="{00000000-0004-0000-0100-000000000000}"/>
    <hyperlink ref="E122" r:id="rId1" xr:uid="{00000000-0004-0000-0100-000001000000}"/>
  </hyperlinks>
  <pageMargins left="0.7" right="0.7" top="0.75" bottom="0.75" header="0.3" footer="0.3"/>
  <pageSetup orientation="portrait" r:id="rId2"/>
  <legacyDrawing r:id="rId3"/>
  <extLst>
    <ext xmlns:x14="http://schemas.microsoft.com/office/spreadsheetml/2009/9/main" uri="{78C0D931-6437-407d-A8EE-F0AAD7539E65}">
      <x14:conditionalFormattings>
        <x14:conditionalFormatting xmlns:xm="http://schemas.microsoft.com/office/excel/2006/main">
          <x14:cfRule type="dataBar" id="{DB4160BF-9DDA-44EE-A34E-4CBD55CBB267}">
            <x14:dataBar minLength="0" maxLength="100" border="1" negativeBarBorderColorSameAsPositive="0">
              <x14:cfvo type="autoMin"/>
              <x14:cfvo type="autoMax"/>
              <x14:borderColor rgb="FF638EC6"/>
              <x14:negativeFillColor rgb="FFFF0000"/>
              <x14:negativeBorderColor rgb="FFFF0000"/>
              <x14:axisColor rgb="FF000000"/>
            </x14:dataBar>
          </x14:cfRule>
          <xm:sqref>N23</xm:sqref>
        </x14:conditionalFormatting>
        <x14:conditionalFormatting xmlns:xm="http://schemas.microsoft.com/office/excel/2006/main">
          <x14:cfRule type="dataBar" id="{ADD0D708-BEC1-4A3C-A911-B985EC87F956}">
            <x14:dataBar minLength="0" maxLength="100" border="1" negativeBarBorderColorSameAsPositive="0">
              <x14:cfvo type="autoMin"/>
              <x14:cfvo type="autoMax"/>
              <x14:borderColor rgb="FF638EC6"/>
              <x14:negativeFillColor rgb="FFFF0000"/>
              <x14:negativeBorderColor rgb="FFFF0000"/>
              <x14:axisColor rgb="FF000000"/>
            </x14:dataBar>
          </x14:cfRule>
          <xm:sqref>N39</xm:sqref>
        </x14:conditionalFormatting>
        <x14:conditionalFormatting xmlns:xm="http://schemas.microsoft.com/office/excel/2006/main">
          <x14:cfRule type="dataBar" id="{02298029-E138-46A0-8619-CFEED07A009E}">
            <x14:dataBar minLength="0" maxLength="100" border="1" negativeBarBorderColorSameAsPositive="0">
              <x14:cfvo type="autoMin"/>
              <x14:cfvo type="autoMax"/>
              <x14:borderColor rgb="FF008AEF"/>
              <x14:negativeFillColor rgb="FFFF0000"/>
              <x14:negativeBorderColor rgb="FFFF0000"/>
              <x14:axisColor rgb="FF000000"/>
            </x14:dataBar>
          </x14:cfRule>
          <xm:sqref>M40:O40</xm:sqref>
        </x14:conditionalFormatting>
        <x14:conditionalFormatting xmlns:xm="http://schemas.microsoft.com/office/excel/2006/main">
          <x14:cfRule type="dataBar" id="{59F4319C-06B4-4400-BAD2-F81522731380}">
            <x14:dataBar minLength="0" maxLength="100" border="1" negativeBarBorderColorSameAsPositive="0">
              <x14:cfvo type="autoMin"/>
              <x14:cfvo type="autoMax"/>
              <x14:borderColor rgb="FF008AEF"/>
              <x14:negativeFillColor rgb="FFFF0000"/>
              <x14:negativeBorderColor rgb="FFFF0000"/>
              <x14:axisColor rgb="FF000000"/>
            </x14:dataBar>
          </x14:cfRule>
          <xm:sqref>M18:Q22</xm:sqref>
        </x14:conditionalFormatting>
        <x14:conditionalFormatting xmlns:xm="http://schemas.microsoft.com/office/excel/2006/main">
          <x14:cfRule type="dataBar" id="{A7EB194A-6C48-49AA-9C63-147262AEFA67}">
            <x14:dataBar minLength="0" maxLength="100" border="1" negativeBarBorderColorSameAsPositive="0">
              <x14:cfvo type="autoMin"/>
              <x14:cfvo type="autoMax"/>
              <x14:borderColor rgb="FF008AEF"/>
              <x14:negativeFillColor rgb="FFFF0000"/>
              <x14:negativeBorderColor rgb="FFFF0000"/>
              <x14:axisColor rgb="FF000000"/>
            </x14:dataBar>
          </x14:cfRule>
          <xm:sqref>M24:O31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AECF4"/>
    <pageSetUpPr autoPageBreaks="0"/>
  </sheetPr>
  <dimension ref="A1:AD281"/>
  <sheetViews>
    <sheetView zoomScale="115" zoomScaleNormal="115" workbookViewId="0">
      <pane ySplit="4" topLeftCell="A5" activePane="bottomLeft" state="frozen"/>
      <selection pane="bottomLeft" activeCell="B20" sqref="B20"/>
    </sheetView>
  </sheetViews>
  <sheetFormatPr defaultColWidth="9.140625" defaultRowHeight="15" x14ac:dyDescent="0.25"/>
  <cols>
    <col min="1" max="1" width="5.7109375" style="19" customWidth="1"/>
    <col min="2" max="10" width="14.7109375" style="19" customWidth="1"/>
    <col min="11" max="11" width="5.7109375" style="19" customWidth="1"/>
    <col min="12" max="14" width="9.140625" style="33"/>
    <col min="15" max="17" width="11" style="33" customWidth="1"/>
    <col min="18" max="30" width="9.140625" style="33"/>
    <col min="31" max="16384" width="9.140625" style="19"/>
  </cols>
  <sheetData>
    <row r="1" spans="1:13" ht="12.75" customHeight="1" x14ac:dyDescent="0.25">
      <c r="A1" s="200" t="s">
        <v>47</v>
      </c>
      <c r="B1" s="42"/>
      <c r="C1" s="33"/>
      <c r="D1" s="33"/>
      <c r="E1" s="33"/>
      <c r="F1" s="33"/>
      <c r="G1" s="33"/>
      <c r="H1" s="33"/>
      <c r="I1" s="33"/>
      <c r="J1" s="33"/>
      <c r="K1" s="33"/>
    </row>
    <row r="2" spans="1:13" ht="21.75" thickBot="1" x14ac:dyDescent="0.4">
      <c r="A2" s="33"/>
      <c r="B2" s="201" t="e">
        <f>IF(#REF!&lt;&gt;"",#REF!,"")</f>
        <v>#REF!</v>
      </c>
      <c r="C2" s="88"/>
      <c r="D2" s="88"/>
      <c r="E2" s="89"/>
      <c r="F2" s="89"/>
      <c r="G2" s="53" t="s">
        <v>48</v>
      </c>
      <c r="H2" s="53" t="s">
        <v>49</v>
      </c>
      <c r="I2" s="53" t="s">
        <v>50</v>
      </c>
      <c r="J2" s="53" t="s">
        <v>51</v>
      </c>
      <c r="K2" s="90"/>
    </row>
    <row r="3" spans="1:13" ht="15.75" x14ac:dyDescent="0.25">
      <c r="B3" s="311" t="e">
        <f>IF(#REF!&lt;&gt;"",#REF!,"")</f>
        <v>#REF!</v>
      </c>
      <c r="C3" s="311"/>
      <c r="D3" s="311"/>
      <c r="E3" s="92"/>
      <c r="F3" s="93"/>
      <c r="G3" s="94">
        <f>SUM(D50)</f>
        <v>0</v>
      </c>
      <c r="H3" s="94">
        <f>SUM(J59:J64)</f>
        <v>0</v>
      </c>
      <c r="I3" s="95">
        <f>SUM(J94)</f>
        <v>0</v>
      </c>
      <c r="J3" s="91">
        <f>SUM(G3:I3)</f>
        <v>0</v>
      </c>
      <c r="K3" s="52"/>
    </row>
    <row r="4" spans="1:13" x14ac:dyDescent="0.25">
      <c r="A4" s="35"/>
      <c r="B4" s="312"/>
      <c r="C4" s="312"/>
      <c r="D4" s="312"/>
      <c r="E4" s="239"/>
      <c r="F4" s="54"/>
      <c r="G4" s="55" t="str">
        <f>IF(G3&gt;0,G3/$J$3,"")</f>
        <v/>
      </c>
      <c r="H4" s="55" t="str">
        <f>IF(H3&gt;0,H3/$J$3,"")</f>
        <v/>
      </c>
      <c r="I4" s="55" t="str">
        <f>IF(I3&gt;0,I3/$J$3,"")</f>
        <v/>
      </c>
      <c r="J4" s="56"/>
      <c r="K4" s="41"/>
    </row>
    <row r="5" spans="1:13" ht="15.75" thickBot="1" x14ac:dyDescent="0.3">
      <c r="A5" s="21"/>
      <c r="B5" s="1"/>
      <c r="C5" s="1"/>
      <c r="D5" s="238"/>
      <c r="E5" s="14"/>
      <c r="G5" s="1"/>
      <c r="H5" s="238"/>
      <c r="J5" s="14"/>
      <c r="K5" s="21"/>
    </row>
    <row r="6" spans="1:13" ht="15.75" x14ac:dyDescent="0.25">
      <c r="A6" s="21"/>
      <c r="B6" s="105" t="s">
        <v>16</v>
      </c>
      <c r="C6" s="99"/>
      <c r="D6" s="96"/>
      <c r="E6" s="98" t="s">
        <v>83</v>
      </c>
      <c r="F6" s="106"/>
      <c r="G6" s="105" t="s">
        <v>54</v>
      </c>
      <c r="H6" s="99"/>
      <c r="I6" s="96"/>
      <c r="J6" s="98" t="s">
        <v>84</v>
      </c>
      <c r="K6" s="21"/>
    </row>
    <row r="7" spans="1:13" ht="15" customHeight="1" x14ac:dyDescent="0.25">
      <c r="A7" s="21"/>
      <c r="B7" s="88"/>
      <c r="C7" s="88"/>
      <c r="D7" s="34"/>
      <c r="E7" s="44"/>
      <c r="F7" s="33"/>
      <c r="G7" s="107"/>
      <c r="H7" s="45"/>
      <c r="I7" s="48"/>
      <c r="J7" s="58"/>
      <c r="K7" s="21"/>
    </row>
    <row r="8" spans="1:13" ht="15" customHeight="1" x14ac:dyDescent="0.25">
      <c r="A8" s="21"/>
      <c r="B8" s="138" t="s">
        <v>100</v>
      </c>
      <c r="C8" s="122"/>
      <c r="D8" s="58"/>
      <c r="F8" s="47"/>
      <c r="G8" s="33"/>
      <c r="H8" s="33"/>
      <c r="I8" s="50" t="s">
        <v>128</v>
      </c>
      <c r="J8" s="192">
        <v>0</v>
      </c>
      <c r="K8" s="42"/>
    </row>
    <row r="9" spans="1:13" ht="15" customHeight="1" x14ac:dyDescent="0.25">
      <c r="A9" s="21"/>
      <c r="B9" s="313"/>
      <c r="C9" s="314"/>
      <c r="D9" s="314"/>
      <c r="E9" s="315"/>
      <c r="F9" s="121"/>
      <c r="G9" s="46"/>
      <c r="H9" s="33"/>
      <c r="I9" s="50" t="s">
        <v>127</v>
      </c>
      <c r="J9" s="192">
        <v>0</v>
      </c>
      <c r="K9" s="21"/>
    </row>
    <row r="10" spans="1:13" ht="15" customHeight="1" x14ac:dyDescent="0.25">
      <c r="A10" s="21"/>
      <c r="B10" s="313"/>
      <c r="C10" s="314"/>
      <c r="D10" s="314"/>
      <c r="E10" s="315"/>
      <c r="F10" s="48"/>
      <c r="G10" s="33"/>
      <c r="H10" s="33"/>
      <c r="I10" s="50" t="s">
        <v>126</v>
      </c>
      <c r="J10" s="139" t="s">
        <v>1</v>
      </c>
      <c r="K10" s="21"/>
    </row>
    <row r="11" spans="1:13" ht="15" customHeight="1" x14ac:dyDescent="0.25">
      <c r="A11" s="21"/>
      <c r="B11" s="316"/>
      <c r="C11" s="316"/>
      <c r="D11" s="316"/>
      <c r="E11" s="316"/>
      <c r="F11" s="42"/>
      <c r="G11" s="32"/>
      <c r="H11" s="33"/>
      <c r="I11" s="50" t="s">
        <v>125</v>
      </c>
      <c r="J11" s="139" t="s">
        <v>1</v>
      </c>
      <c r="K11" s="21"/>
    </row>
    <row r="12" spans="1:13" ht="15" customHeight="1" x14ac:dyDescent="0.25">
      <c r="A12" s="21"/>
      <c r="B12" s="97" t="s">
        <v>101</v>
      </c>
      <c r="C12" s="49"/>
      <c r="D12" s="49"/>
      <c r="E12" s="49"/>
      <c r="F12" s="42"/>
      <c r="G12" s="33"/>
      <c r="H12" s="33"/>
      <c r="I12" s="50" t="s">
        <v>124</v>
      </c>
      <c r="J12" s="139" t="s">
        <v>1</v>
      </c>
      <c r="K12" s="21"/>
    </row>
    <row r="13" spans="1:13" ht="15" customHeight="1" x14ac:dyDescent="0.25">
      <c r="A13" s="21"/>
      <c r="B13" s="317"/>
      <c r="C13" s="318"/>
      <c r="D13" s="318"/>
      <c r="E13" s="319"/>
      <c r="F13" s="42"/>
      <c r="G13" s="33"/>
      <c r="H13" s="33"/>
      <c r="I13" s="50" t="s">
        <v>130</v>
      </c>
      <c r="J13" s="139" t="s">
        <v>102</v>
      </c>
      <c r="K13" s="21"/>
    </row>
    <row r="14" spans="1:13" ht="15" customHeight="1" x14ac:dyDescent="0.25">
      <c r="A14" s="21"/>
      <c r="B14" s="320"/>
      <c r="C14" s="321"/>
      <c r="D14" s="321"/>
      <c r="E14" s="322"/>
      <c r="F14" s="42"/>
      <c r="G14" s="33"/>
      <c r="H14" s="33"/>
      <c r="I14" s="33"/>
      <c r="J14" s="34"/>
      <c r="K14" s="21"/>
      <c r="M14" s="42"/>
    </row>
    <row r="15" spans="1:13" ht="15" customHeight="1" x14ac:dyDescent="0.25">
      <c r="A15" s="21"/>
      <c r="B15" s="34"/>
      <c r="C15" s="34"/>
      <c r="D15" s="34"/>
      <c r="E15" s="34"/>
      <c r="F15" s="37"/>
      <c r="G15" s="37"/>
      <c r="H15" s="37"/>
      <c r="I15" s="37"/>
      <c r="J15" s="37"/>
      <c r="K15" s="21"/>
      <c r="M15" s="42"/>
    </row>
    <row r="16" spans="1:13" ht="15" customHeight="1" thickBot="1" x14ac:dyDescent="0.3">
      <c r="A16" s="21"/>
      <c r="B16" s="238"/>
      <c r="C16" s="238"/>
      <c r="D16" s="3"/>
      <c r="E16" s="5"/>
      <c r="F16" s="3"/>
      <c r="G16" s="24"/>
      <c r="H16" s="238"/>
      <c r="I16" s="24"/>
      <c r="J16" s="24"/>
      <c r="K16" s="21"/>
    </row>
    <row r="17" spans="1:17" ht="16.5" thickTop="1" x14ac:dyDescent="0.25">
      <c r="A17" s="21"/>
      <c r="B17" s="100" t="s">
        <v>160</v>
      </c>
      <c r="C17" s="101"/>
      <c r="D17" s="87" t="s">
        <v>161</v>
      </c>
      <c r="E17" s="85"/>
      <c r="F17" s="85"/>
      <c r="G17" s="85"/>
      <c r="H17" s="85"/>
      <c r="I17" s="85"/>
      <c r="J17" s="86" t="s">
        <v>85</v>
      </c>
      <c r="K17" s="21"/>
    </row>
    <row r="18" spans="1:17" x14ac:dyDescent="0.25">
      <c r="A18" s="21"/>
      <c r="B18" s="323"/>
      <c r="C18" s="323"/>
      <c r="D18" s="323"/>
      <c r="E18" s="323"/>
      <c r="F18" s="323"/>
      <c r="G18" s="323"/>
      <c r="H18" s="323"/>
      <c r="I18" s="323"/>
      <c r="J18" s="323"/>
      <c r="K18" s="21"/>
    </row>
    <row r="19" spans="1:17" x14ac:dyDescent="0.25">
      <c r="A19" s="21"/>
      <c r="B19" s="50"/>
      <c r="C19" s="324" t="s">
        <v>93</v>
      </c>
      <c r="D19" s="325"/>
      <c r="E19" s="324" t="s">
        <v>97</v>
      </c>
      <c r="F19" s="325"/>
      <c r="G19" s="73" t="s">
        <v>107</v>
      </c>
      <c r="H19" s="73" t="s">
        <v>113</v>
      </c>
      <c r="I19" s="73" t="s">
        <v>114</v>
      </c>
      <c r="J19" s="73" t="s">
        <v>115</v>
      </c>
      <c r="K19" s="21"/>
    </row>
    <row r="20" spans="1:17" x14ac:dyDescent="0.25">
      <c r="A20" s="21"/>
      <c r="B20" s="15" t="s">
        <v>98</v>
      </c>
      <c r="C20" s="309" t="s">
        <v>1</v>
      </c>
      <c r="D20" s="309"/>
      <c r="E20" s="310" t="s">
        <v>1</v>
      </c>
      <c r="F20" s="310"/>
      <c r="G20" s="209"/>
      <c r="H20" s="210"/>
      <c r="I20" s="210"/>
      <c r="J20" s="210"/>
      <c r="K20" s="21"/>
    </row>
    <row r="21" spans="1:17" ht="15.75" customHeight="1" x14ac:dyDescent="0.25">
      <c r="A21" s="21"/>
      <c r="B21" s="15" t="s">
        <v>99</v>
      </c>
      <c r="C21" s="309" t="s">
        <v>1</v>
      </c>
      <c r="D21" s="309"/>
      <c r="E21" s="310" t="s">
        <v>1</v>
      </c>
      <c r="F21" s="310"/>
      <c r="G21" s="209"/>
      <c r="H21" s="210"/>
      <c r="I21" s="210"/>
      <c r="J21" s="210"/>
      <c r="K21" s="22"/>
    </row>
    <row r="22" spans="1:17" ht="15" customHeight="1" x14ac:dyDescent="0.25">
      <c r="A22" s="21"/>
      <c r="B22" s="23"/>
      <c r="C22" s="6"/>
      <c r="D22" s="6"/>
      <c r="E22" s="6"/>
      <c r="F22" s="6"/>
      <c r="G22" s="6"/>
      <c r="H22" s="6"/>
      <c r="I22" s="6"/>
      <c r="J22" s="6"/>
      <c r="K22" s="21"/>
    </row>
    <row r="23" spans="1:17" ht="15.75" thickBot="1" x14ac:dyDescent="0.3">
      <c r="A23" s="21"/>
      <c r="B23" s="9"/>
      <c r="C23" s="26"/>
      <c r="D23" s="27"/>
      <c r="E23" s="27"/>
      <c r="F23" s="27"/>
      <c r="G23" s="27"/>
      <c r="H23" s="27"/>
      <c r="I23" s="27"/>
      <c r="J23" s="27"/>
      <c r="K23" s="21"/>
    </row>
    <row r="24" spans="1:17" ht="16.5" thickTop="1" x14ac:dyDescent="0.25">
      <c r="A24" s="39"/>
      <c r="B24" s="100" t="s">
        <v>62</v>
      </c>
      <c r="C24" s="101"/>
      <c r="D24" s="267" t="s">
        <v>145</v>
      </c>
      <c r="E24" s="267"/>
      <c r="F24" s="267"/>
      <c r="G24" s="267"/>
      <c r="H24" s="267"/>
      <c r="I24" s="267"/>
      <c r="J24" s="86" t="s">
        <v>86</v>
      </c>
      <c r="K24" s="21"/>
    </row>
    <row r="25" spans="1:17" x14ac:dyDescent="0.25">
      <c r="A25" s="21"/>
      <c r="B25" s="233"/>
      <c r="C25" s="16"/>
      <c r="D25" s="268"/>
      <c r="E25" s="268"/>
      <c r="F25" s="268"/>
      <c r="G25" s="268"/>
      <c r="H25" s="268"/>
      <c r="I25" s="268"/>
      <c r="J25" s="16"/>
      <c r="K25" s="21"/>
    </row>
    <row r="26" spans="1:17" x14ac:dyDescent="0.25">
      <c r="A26" s="21"/>
      <c r="B26" s="286" t="s">
        <v>38</v>
      </c>
      <c r="C26" s="287"/>
      <c r="D26" s="287"/>
      <c r="E26" s="287"/>
      <c r="F26" s="287"/>
      <c r="G26" s="287"/>
      <c r="H26" s="288"/>
      <c r="I26" s="289" t="s">
        <v>92</v>
      </c>
      <c r="J26" s="289"/>
      <c r="K26" s="21"/>
    </row>
    <row r="27" spans="1:17" ht="15.75" thickBot="1" x14ac:dyDescent="0.3">
      <c r="A27" s="21"/>
      <c r="B27" s="131"/>
      <c r="C27" s="4"/>
      <c r="D27" s="4"/>
      <c r="E27" s="4"/>
      <c r="F27" s="4"/>
      <c r="G27" s="4"/>
      <c r="H27" s="132"/>
      <c r="I27" s="3"/>
      <c r="J27" s="3"/>
      <c r="K27" s="21"/>
    </row>
    <row r="28" spans="1:17" ht="15.75" thickTop="1" x14ac:dyDescent="0.25">
      <c r="A28" s="21"/>
      <c r="B28" s="133"/>
      <c r="C28" s="157" t="s">
        <v>63</v>
      </c>
      <c r="D28" s="158" t="s">
        <v>146</v>
      </c>
      <c r="E28" s="157" t="s">
        <v>64</v>
      </c>
      <c r="F28" s="158" t="s">
        <v>146</v>
      </c>
      <c r="G28" s="134" t="s">
        <v>8</v>
      </c>
      <c r="H28" s="74" t="s">
        <v>14</v>
      </c>
      <c r="I28" s="176" t="s">
        <v>21</v>
      </c>
      <c r="J28" s="177">
        <f>SUM(D29+F29)</f>
        <v>0</v>
      </c>
      <c r="K28" s="21"/>
    </row>
    <row r="29" spans="1:17" x14ac:dyDescent="0.25">
      <c r="A29" s="21"/>
      <c r="B29" s="60" t="s">
        <v>39</v>
      </c>
      <c r="C29" s="159">
        <v>0</v>
      </c>
      <c r="D29" s="160">
        <v>0</v>
      </c>
      <c r="E29" s="159">
        <v>0</v>
      </c>
      <c r="F29" s="160">
        <v>0</v>
      </c>
      <c r="G29" s="169">
        <v>0</v>
      </c>
      <c r="H29" s="124">
        <v>0</v>
      </c>
      <c r="I29" s="176" t="s">
        <v>22</v>
      </c>
      <c r="J29" s="178">
        <f>IF(ISNUMBER(SEARCH("Yes",G31)),D31+F31,D31+F31+D33+F33)</f>
        <v>0</v>
      </c>
      <c r="K29" s="21"/>
    </row>
    <row r="30" spans="1:17" x14ac:dyDescent="0.25">
      <c r="A30" s="21"/>
      <c r="B30" s="156"/>
      <c r="C30" s="161"/>
      <c r="D30" s="162"/>
      <c r="E30" s="171"/>
      <c r="F30" s="172"/>
      <c r="G30" s="290" t="s">
        <v>19</v>
      </c>
      <c r="H30" s="291"/>
      <c r="I30" s="176" t="s">
        <v>23</v>
      </c>
      <c r="J30" s="179">
        <f>SUM(D33+F33)</f>
        <v>0</v>
      </c>
      <c r="K30" s="21"/>
      <c r="O30" s="43"/>
      <c r="P30" s="34"/>
      <c r="Q30" s="44"/>
    </row>
    <row r="31" spans="1:17" x14ac:dyDescent="0.25">
      <c r="A31" s="21"/>
      <c r="B31" s="60" t="s">
        <v>18</v>
      </c>
      <c r="C31" s="163">
        <v>0</v>
      </c>
      <c r="D31" s="164">
        <v>0</v>
      </c>
      <c r="E31" s="159">
        <v>0</v>
      </c>
      <c r="F31" s="164">
        <v>0</v>
      </c>
      <c r="G31" s="292" t="s">
        <v>102</v>
      </c>
      <c r="H31" s="293"/>
      <c r="I31" s="176" t="s">
        <v>20</v>
      </c>
      <c r="J31" s="178">
        <f>IF(ISNUMBER(SEARCH("Windows",C37)),D35+F35,0)</f>
        <v>0</v>
      </c>
      <c r="K31" s="21"/>
      <c r="O31" s="42"/>
      <c r="Q31" s="41"/>
    </row>
    <row r="32" spans="1:17" x14ac:dyDescent="0.25">
      <c r="A32" s="21"/>
      <c r="B32" s="61"/>
      <c r="C32" s="165"/>
      <c r="D32" s="166"/>
      <c r="E32" s="165"/>
      <c r="F32" s="173"/>
      <c r="G32" s="111"/>
      <c r="H32" s="62"/>
      <c r="I32" s="176" t="s">
        <v>35</v>
      </c>
      <c r="J32" s="179">
        <f>SUM(J28:J31)</f>
        <v>0</v>
      </c>
      <c r="K32" s="21"/>
      <c r="O32" s="42"/>
      <c r="Q32" s="41"/>
    </row>
    <row r="33" spans="1:17" x14ac:dyDescent="0.25">
      <c r="A33" s="21"/>
      <c r="B33" s="60" t="s">
        <v>40</v>
      </c>
      <c r="C33" s="163">
        <v>0</v>
      </c>
      <c r="D33" s="164">
        <v>0</v>
      </c>
      <c r="E33" s="163">
        <v>0</v>
      </c>
      <c r="F33" s="164">
        <v>0</v>
      </c>
      <c r="G33" s="170"/>
      <c r="H33" s="181"/>
      <c r="I33" s="176" t="s">
        <v>36</v>
      </c>
      <c r="J33" s="178">
        <f>IF(ISNUMBER(SEARCH("Linux",C37)),D35+F35,0)</f>
        <v>0</v>
      </c>
      <c r="K33" s="21"/>
      <c r="O33" s="42"/>
      <c r="Q33" s="41"/>
    </row>
    <row r="34" spans="1:17" x14ac:dyDescent="0.25">
      <c r="A34" s="21"/>
      <c r="B34" s="156"/>
      <c r="C34" s="165"/>
      <c r="D34" s="166"/>
      <c r="E34" s="174"/>
      <c r="F34" s="175"/>
      <c r="G34" s="112" t="s">
        <v>9</v>
      </c>
      <c r="H34" s="113" t="s">
        <v>10</v>
      </c>
      <c r="I34" s="176" t="s">
        <v>37</v>
      </c>
      <c r="J34" s="178">
        <f>IF(ISNUMBER(SEARCH("Solaris",C37)),D35+F35,0)</f>
        <v>0</v>
      </c>
      <c r="K34" s="21"/>
      <c r="O34" s="42"/>
      <c r="Q34" s="41"/>
    </row>
    <row r="35" spans="1:17" ht="15.75" thickBot="1" x14ac:dyDescent="0.3">
      <c r="A35" s="21"/>
      <c r="B35" s="63" t="s">
        <v>41</v>
      </c>
      <c r="C35" s="167">
        <v>0</v>
      </c>
      <c r="D35" s="168"/>
      <c r="E35" s="167">
        <v>0</v>
      </c>
      <c r="F35" s="168"/>
      <c r="G35" s="169"/>
      <c r="H35" s="124"/>
      <c r="I35" s="176" t="s">
        <v>108</v>
      </c>
      <c r="J35" s="178">
        <f>IF(ISNUMBER(SEARCH("Yes",G31)),(D29+D31+D35),D29+D31+D33+D35)</f>
        <v>0</v>
      </c>
      <c r="K35" s="21"/>
      <c r="O35" s="42"/>
      <c r="Q35" s="41"/>
    </row>
    <row r="36" spans="1:17" ht="15.75" thickTop="1" x14ac:dyDescent="0.25">
      <c r="A36" s="21"/>
      <c r="B36" s="64"/>
      <c r="C36" s="294" t="s">
        <v>111</v>
      </c>
      <c r="D36" s="295"/>
      <c r="E36" s="296" t="s">
        <v>110</v>
      </c>
      <c r="F36" s="297"/>
      <c r="G36" s="298"/>
      <c r="H36" s="299"/>
      <c r="I36" s="176" t="s">
        <v>109</v>
      </c>
      <c r="J36" s="178">
        <f>IF(ISNUMBER(SEARCH("Yes",G31)),(F29+F31+F35),(F29+F31+F33+F35))</f>
        <v>0</v>
      </c>
      <c r="K36" s="21"/>
      <c r="O36" s="42"/>
      <c r="Q36" s="41"/>
    </row>
    <row r="37" spans="1:17" x14ac:dyDescent="0.25">
      <c r="A37" s="21"/>
      <c r="B37" s="182"/>
      <c r="C37" s="300" t="s">
        <v>112</v>
      </c>
      <c r="D37" s="300"/>
      <c r="E37" s="301"/>
      <c r="F37" s="302"/>
      <c r="G37" s="302"/>
      <c r="H37" s="303"/>
      <c r="I37" s="176" t="s">
        <v>123</v>
      </c>
      <c r="J37" s="178">
        <f>SUM(J35:J36)</f>
        <v>0</v>
      </c>
      <c r="K37" s="21"/>
      <c r="O37" s="42"/>
      <c r="Q37" s="41"/>
    </row>
    <row r="38" spans="1:17" x14ac:dyDescent="0.25">
      <c r="A38" s="21"/>
      <c r="B38" s="9"/>
      <c r="C38" s="109"/>
      <c r="D38" s="109"/>
      <c r="E38" s="110"/>
      <c r="F38" s="110"/>
      <c r="G38" s="27"/>
      <c r="H38" s="27"/>
      <c r="I38" s="40"/>
      <c r="J38" s="120" t="s">
        <v>129</v>
      </c>
      <c r="K38" s="21"/>
      <c r="O38" s="42"/>
      <c r="Q38" s="41"/>
    </row>
    <row r="39" spans="1:17" ht="15.75" thickBot="1" x14ac:dyDescent="0.3">
      <c r="A39" s="21"/>
      <c r="B39" s="9"/>
      <c r="C39" s="26"/>
      <c r="D39" s="27"/>
      <c r="E39" s="27"/>
      <c r="F39" s="27"/>
      <c r="G39" s="27"/>
      <c r="H39" s="27"/>
      <c r="I39" s="27"/>
      <c r="J39" s="27"/>
      <c r="K39" s="21"/>
    </row>
    <row r="40" spans="1:17" ht="16.5" thickTop="1" x14ac:dyDescent="0.25">
      <c r="A40" s="39"/>
      <c r="B40" s="100" t="s">
        <v>52</v>
      </c>
      <c r="C40" s="101"/>
      <c r="D40" s="87" t="s">
        <v>134</v>
      </c>
      <c r="E40" s="85"/>
      <c r="F40" s="85"/>
      <c r="G40" s="85"/>
      <c r="H40" s="85"/>
      <c r="I40" s="85"/>
      <c r="J40" s="86" t="s">
        <v>87</v>
      </c>
      <c r="K40" s="21"/>
    </row>
    <row r="41" spans="1:17" x14ac:dyDescent="0.25">
      <c r="A41" s="21"/>
      <c r="B41" s="233"/>
      <c r="C41" s="16"/>
      <c r="D41" s="16"/>
      <c r="E41" s="16"/>
      <c r="F41" s="136"/>
      <c r="G41" s="16"/>
      <c r="H41" s="16"/>
      <c r="I41" s="16"/>
      <c r="J41" s="16"/>
      <c r="K41" s="21"/>
    </row>
    <row r="42" spans="1:17" ht="15" customHeight="1" x14ac:dyDescent="0.25">
      <c r="A42" s="21"/>
      <c r="B42" s="304"/>
      <c r="C42" s="305"/>
      <c r="D42" s="305"/>
      <c r="E42" s="306" t="s">
        <v>122</v>
      </c>
      <c r="F42" s="307"/>
      <c r="G42" s="135"/>
      <c r="H42" s="33"/>
      <c r="I42" s="33"/>
      <c r="J42" s="33"/>
      <c r="K42" s="21"/>
    </row>
    <row r="43" spans="1:17" ht="16.5" customHeight="1" x14ac:dyDescent="0.25">
      <c r="A43" s="21"/>
      <c r="B43" s="140"/>
      <c r="C43" s="17" t="s">
        <v>0</v>
      </c>
      <c r="D43" s="141" t="s">
        <v>34</v>
      </c>
      <c r="E43" s="149" t="s">
        <v>144</v>
      </c>
      <c r="F43" s="183" t="s">
        <v>143</v>
      </c>
      <c r="G43" s="42"/>
      <c r="H43" s="21"/>
      <c r="I43" s="33"/>
      <c r="J43" s="33"/>
      <c r="K43" s="21"/>
    </row>
    <row r="44" spans="1:17" x14ac:dyDescent="0.25">
      <c r="A44" s="21"/>
      <c r="B44" s="142" t="s">
        <v>4</v>
      </c>
      <c r="C44" s="223"/>
      <c r="D44" s="224">
        <v>0</v>
      </c>
      <c r="E44" s="205">
        <f>IF(D44&gt;0,C149/D44,0)</f>
        <v>0</v>
      </c>
      <c r="F44" s="206">
        <f>IF(C149&gt;0,D44-C149,0)</f>
        <v>0</v>
      </c>
      <c r="G44" s="33"/>
      <c r="H44" s="21"/>
      <c r="I44" s="33"/>
      <c r="J44" s="33"/>
      <c r="K44" s="21"/>
    </row>
    <row r="45" spans="1:17" x14ac:dyDescent="0.25">
      <c r="A45" s="21"/>
      <c r="B45" s="142" t="s">
        <v>5</v>
      </c>
      <c r="C45" s="223"/>
      <c r="D45" s="224"/>
      <c r="E45" s="205">
        <f>IF(D45&gt;0,C153/D45,0)</f>
        <v>0</v>
      </c>
      <c r="F45" s="206">
        <f>IF(C153&gt;0,D45-C153,0)</f>
        <v>0</v>
      </c>
      <c r="G45" s="33"/>
      <c r="H45" s="21"/>
      <c r="I45" s="33"/>
      <c r="K45" s="21"/>
    </row>
    <row r="46" spans="1:17" x14ac:dyDescent="0.25">
      <c r="A46" s="21"/>
      <c r="B46" s="142" t="s">
        <v>6</v>
      </c>
      <c r="C46" s="223"/>
      <c r="D46" s="224">
        <v>0</v>
      </c>
      <c r="E46" s="205">
        <f>IF(D46&gt;0,C155/D46,0)</f>
        <v>0</v>
      </c>
      <c r="F46" s="206">
        <f>IF(C151&gt;0,D46-C151,0)</f>
        <v>0</v>
      </c>
      <c r="G46" s="42"/>
      <c r="H46" s="21"/>
      <c r="I46" s="33"/>
      <c r="J46" s="33"/>
      <c r="K46" s="21"/>
    </row>
    <row r="47" spans="1:17" x14ac:dyDescent="0.25">
      <c r="A47" s="21"/>
      <c r="B47" s="137" t="s">
        <v>96</v>
      </c>
      <c r="C47" s="223"/>
      <c r="D47" s="224">
        <v>0</v>
      </c>
      <c r="E47" s="184"/>
      <c r="F47" s="185"/>
      <c r="G47" s="135"/>
      <c r="H47" s="33"/>
      <c r="I47" s="33"/>
      <c r="J47" s="33"/>
      <c r="K47" s="21"/>
    </row>
    <row r="48" spans="1:17" x14ac:dyDescent="0.25">
      <c r="A48" s="21"/>
      <c r="B48" s="137" t="s">
        <v>1</v>
      </c>
      <c r="C48" s="223"/>
      <c r="D48" s="224">
        <v>0</v>
      </c>
      <c r="E48" s="186"/>
      <c r="F48" s="187"/>
      <c r="G48" s="135"/>
      <c r="H48" s="33"/>
      <c r="I48" s="33"/>
      <c r="J48" s="33"/>
      <c r="K48" s="21"/>
    </row>
    <row r="49" spans="1:11" x14ac:dyDescent="0.25">
      <c r="A49" s="21"/>
      <c r="B49" s="137" t="s">
        <v>1</v>
      </c>
      <c r="C49" s="223"/>
      <c r="D49" s="224">
        <v>0</v>
      </c>
      <c r="E49" s="186"/>
      <c r="F49" s="187"/>
      <c r="G49" s="42"/>
      <c r="H49" s="33"/>
      <c r="I49" s="33"/>
      <c r="J49" s="33"/>
      <c r="K49" s="21"/>
    </row>
    <row r="50" spans="1:11" x14ac:dyDescent="0.25">
      <c r="A50" s="21"/>
      <c r="B50" s="142" t="s">
        <v>7</v>
      </c>
      <c r="C50" s="207">
        <f>SUM(C44:C49)</f>
        <v>0</v>
      </c>
      <c r="D50" s="208">
        <f>SUM(D44:D49)</f>
        <v>0</v>
      </c>
      <c r="E50" s="202"/>
      <c r="F50" s="203"/>
      <c r="G50" s="33"/>
      <c r="H50" s="33"/>
      <c r="I50" s="33"/>
      <c r="J50" s="33"/>
      <c r="K50" s="21"/>
    </row>
    <row r="51" spans="1:11" x14ac:dyDescent="0.25">
      <c r="A51" s="21"/>
      <c r="B51" s="7"/>
      <c r="C51" s="17"/>
      <c r="D51" s="18"/>
      <c r="E51" s="18"/>
      <c r="F51" s="102"/>
      <c r="G51" s="123"/>
      <c r="H51" s="88"/>
      <c r="I51" s="27"/>
      <c r="J51" s="27"/>
      <c r="K51" s="21"/>
    </row>
    <row r="52" spans="1:11" ht="15.75" thickBot="1" x14ac:dyDescent="0.3">
      <c r="A52" s="21"/>
      <c r="B52" s="24"/>
      <c r="C52" s="24"/>
      <c r="D52" s="24"/>
      <c r="E52" s="24"/>
      <c r="F52" s="236"/>
      <c r="G52" s="236"/>
      <c r="H52" s="236"/>
      <c r="I52" s="236"/>
      <c r="J52" s="236"/>
      <c r="K52" s="21"/>
    </row>
    <row r="53" spans="1:11" ht="16.5" thickTop="1" x14ac:dyDescent="0.25">
      <c r="A53" s="21"/>
      <c r="B53" s="105" t="s">
        <v>11</v>
      </c>
      <c r="C53" s="101"/>
      <c r="D53" s="87" t="s">
        <v>95</v>
      </c>
      <c r="E53" s="85"/>
      <c r="F53" s="85"/>
      <c r="G53" s="85"/>
      <c r="H53" s="85"/>
      <c r="I53" s="85"/>
      <c r="J53" s="86" t="s">
        <v>88</v>
      </c>
      <c r="K53" s="21"/>
    </row>
    <row r="54" spans="1:11" x14ac:dyDescent="0.25">
      <c r="A54" s="21"/>
      <c r="B54" s="308"/>
      <c r="C54" s="308"/>
      <c r="D54" s="308"/>
      <c r="E54" s="308"/>
      <c r="F54" s="308"/>
      <c r="G54" s="308"/>
      <c r="H54" s="308"/>
      <c r="I54" s="308"/>
      <c r="J54" s="308"/>
      <c r="K54" s="21"/>
    </row>
    <row r="55" spans="1:11" x14ac:dyDescent="0.25">
      <c r="A55" s="21"/>
      <c r="B55" s="11"/>
      <c r="C55" s="8"/>
      <c r="D55" s="12"/>
      <c r="E55" s="28"/>
      <c r="F55" s="28"/>
      <c r="G55" s="28"/>
      <c r="H55" s="28"/>
      <c r="I55" s="28"/>
      <c r="J55" s="28"/>
      <c r="K55" s="21"/>
    </row>
    <row r="56" spans="1:11" x14ac:dyDescent="0.25">
      <c r="A56" s="21"/>
      <c r="B56" s="23"/>
      <c r="C56" s="12" t="s">
        <v>3</v>
      </c>
      <c r="D56" s="57"/>
      <c r="E56" s="28"/>
      <c r="F56" s="28"/>
      <c r="G56" s="28"/>
      <c r="H56" s="28"/>
      <c r="I56" s="28"/>
      <c r="J56" s="28"/>
      <c r="K56" s="21"/>
    </row>
    <row r="57" spans="1:11" x14ac:dyDescent="0.25">
      <c r="B57" s="28"/>
      <c r="C57" s="28"/>
      <c r="D57" s="28"/>
      <c r="E57" s="28"/>
      <c r="F57" s="28"/>
      <c r="G57" s="28"/>
      <c r="H57" s="28"/>
      <c r="I57" s="28"/>
      <c r="J57" s="23"/>
      <c r="K57" s="21"/>
    </row>
    <row r="58" spans="1:11" ht="33" customHeight="1" x14ac:dyDescent="0.25">
      <c r="A58" s="21"/>
      <c r="B58" s="284" t="s">
        <v>17</v>
      </c>
      <c r="C58" s="285"/>
      <c r="D58" s="235" t="s">
        <v>66</v>
      </c>
      <c r="E58" s="114" t="s">
        <v>65</v>
      </c>
      <c r="F58" s="235" t="s">
        <v>135</v>
      </c>
      <c r="G58" s="235" t="s">
        <v>46</v>
      </c>
      <c r="H58" s="114" t="s">
        <v>53</v>
      </c>
      <c r="I58" s="235" t="s">
        <v>44</v>
      </c>
      <c r="J58" s="108" t="s">
        <v>45</v>
      </c>
      <c r="K58" s="21"/>
    </row>
    <row r="59" spans="1:11" x14ac:dyDescent="0.25">
      <c r="A59" s="21"/>
      <c r="B59" s="279" t="s">
        <v>1</v>
      </c>
      <c r="C59" s="279"/>
      <c r="D59" s="232" t="s">
        <v>1</v>
      </c>
      <c r="E59" s="69"/>
      <c r="F59" s="70" t="s">
        <v>1</v>
      </c>
      <c r="G59" s="232" t="s">
        <v>1</v>
      </c>
      <c r="H59" s="71"/>
      <c r="I59" s="71"/>
      <c r="J59" s="72"/>
      <c r="K59" s="21"/>
    </row>
    <row r="60" spans="1:11" x14ac:dyDescent="0.25">
      <c r="A60" s="21"/>
      <c r="B60" s="279" t="s">
        <v>1</v>
      </c>
      <c r="C60" s="279"/>
      <c r="D60" s="232" t="s">
        <v>1</v>
      </c>
      <c r="E60" s="71"/>
      <c r="F60" s="70" t="s">
        <v>1</v>
      </c>
      <c r="G60" s="232" t="s">
        <v>1</v>
      </c>
      <c r="H60" s="71"/>
      <c r="I60" s="71"/>
      <c r="J60" s="72"/>
      <c r="K60" s="21"/>
    </row>
    <row r="61" spans="1:11" x14ac:dyDescent="0.25">
      <c r="A61" s="21"/>
      <c r="B61" s="279" t="s">
        <v>1</v>
      </c>
      <c r="C61" s="279"/>
      <c r="D61" s="232" t="s">
        <v>1</v>
      </c>
      <c r="E61" s="71"/>
      <c r="F61" s="70" t="s">
        <v>1</v>
      </c>
      <c r="G61" s="232" t="s">
        <v>1</v>
      </c>
      <c r="H61" s="71"/>
      <c r="I61" s="71"/>
      <c r="J61" s="72"/>
      <c r="K61" s="21"/>
    </row>
    <row r="62" spans="1:11" x14ac:dyDescent="0.25">
      <c r="A62" s="21"/>
      <c r="B62" s="279" t="s">
        <v>1</v>
      </c>
      <c r="C62" s="279"/>
      <c r="D62" s="232" t="s">
        <v>1</v>
      </c>
      <c r="E62" s="71"/>
      <c r="F62" s="70" t="s">
        <v>1</v>
      </c>
      <c r="G62" s="232" t="s">
        <v>1</v>
      </c>
      <c r="H62" s="71"/>
      <c r="I62" s="71"/>
      <c r="J62" s="72"/>
      <c r="K62" s="21"/>
    </row>
    <row r="63" spans="1:11" x14ac:dyDescent="0.25">
      <c r="A63" s="21"/>
      <c r="B63" s="279" t="s">
        <v>1</v>
      </c>
      <c r="C63" s="279"/>
      <c r="D63" s="232" t="s">
        <v>1</v>
      </c>
      <c r="E63" s="71"/>
      <c r="F63" s="70" t="s">
        <v>1</v>
      </c>
      <c r="G63" s="232" t="s">
        <v>1</v>
      </c>
      <c r="H63" s="71"/>
      <c r="I63" s="71"/>
      <c r="J63" s="72"/>
      <c r="K63" s="21"/>
    </row>
    <row r="64" spans="1:11" x14ac:dyDescent="0.25">
      <c r="A64" s="21"/>
      <c r="B64" s="279" t="s">
        <v>1</v>
      </c>
      <c r="C64" s="279"/>
      <c r="D64" s="232" t="s">
        <v>1</v>
      </c>
      <c r="E64" s="71"/>
      <c r="F64" s="70" t="s">
        <v>1</v>
      </c>
      <c r="G64" s="232" t="s">
        <v>1</v>
      </c>
      <c r="H64" s="71"/>
      <c r="I64" s="71"/>
      <c r="J64" s="72"/>
      <c r="K64" s="21"/>
    </row>
    <row r="65" spans="1:11" x14ac:dyDescent="0.25">
      <c r="A65" s="21"/>
      <c r="B65" s="4"/>
      <c r="C65" s="3"/>
      <c r="D65" s="10"/>
      <c r="E65" s="10"/>
      <c r="F65" s="10"/>
      <c r="G65" s="24"/>
      <c r="H65" s="125">
        <f>SUM(H59:H64)</f>
        <v>0</v>
      </c>
      <c r="I65" s="125">
        <f>SUM(I59:I64)</f>
        <v>0</v>
      </c>
      <c r="J65" s="125">
        <f>SUM(J59:J64)</f>
        <v>0</v>
      </c>
      <c r="K65" s="21"/>
    </row>
    <row r="66" spans="1:11" x14ac:dyDescent="0.25">
      <c r="A66" s="21"/>
      <c r="B66" s="23"/>
      <c r="C66" s="29"/>
      <c r="D66" s="20"/>
      <c r="E66" s="234" t="s">
        <v>56</v>
      </c>
      <c r="F66" s="204" t="s">
        <v>1</v>
      </c>
      <c r="G66" s="24"/>
      <c r="H66" s="28"/>
      <c r="I66" s="30"/>
      <c r="J66" s="30"/>
      <c r="K66" s="21"/>
    </row>
    <row r="67" spans="1:11" x14ac:dyDescent="0.25">
      <c r="A67" s="21"/>
      <c r="B67" s="24"/>
      <c r="C67" s="234"/>
      <c r="D67" s="234"/>
      <c r="E67" s="234" t="s">
        <v>57</v>
      </c>
      <c r="F67" s="204" t="s">
        <v>1</v>
      </c>
      <c r="G67" s="36"/>
      <c r="H67" s="32"/>
      <c r="I67" s="38"/>
      <c r="J67" s="31"/>
      <c r="K67" s="20"/>
    </row>
    <row r="68" spans="1:11" x14ac:dyDescent="0.25">
      <c r="A68" s="21"/>
      <c r="B68" s="24"/>
      <c r="C68" s="23"/>
      <c r="D68" s="234"/>
      <c r="E68" s="234" t="s">
        <v>58</v>
      </c>
      <c r="F68" s="204" t="s">
        <v>1</v>
      </c>
      <c r="G68" s="36"/>
      <c r="H68" s="32"/>
      <c r="I68" s="38"/>
      <c r="J68" s="31"/>
      <c r="K68" s="21"/>
    </row>
    <row r="69" spans="1:11" x14ac:dyDescent="0.25">
      <c r="A69" s="21"/>
      <c r="B69" s="24"/>
      <c r="C69" s="234"/>
      <c r="D69" s="234"/>
      <c r="E69" s="234"/>
      <c r="F69" s="36"/>
      <c r="G69" s="115"/>
      <c r="H69" s="51"/>
      <c r="I69" s="59"/>
      <c r="J69" s="31"/>
      <c r="K69" s="21"/>
    </row>
    <row r="70" spans="1:11" ht="15.75" thickBot="1" x14ac:dyDescent="0.3">
      <c r="A70" s="21"/>
      <c r="B70" s="24"/>
      <c r="C70" s="23"/>
      <c r="D70" s="234"/>
      <c r="E70" s="234"/>
      <c r="F70" s="36"/>
      <c r="G70" s="119"/>
      <c r="H70" s="119"/>
      <c r="I70" s="31"/>
      <c r="J70" s="31"/>
      <c r="K70" s="21"/>
    </row>
    <row r="71" spans="1:11" ht="16.5" thickTop="1" x14ac:dyDescent="0.25">
      <c r="A71" s="21"/>
      <c r="B71" s="101" t="s">
        <v>59</v>
      </c>
      <c r="C71" s="101"/>
      <c r="D71" s="87" t="s">
        <v>82</v>
      </c>
      <c r="E71" s="85"/>
      <c r="F71" s="85"/>
      <c r="G71" s="85"/>
      <c r="H71" s="85"/>
      <c r="I71" s="85"/>
      <c r="J71" s="86" t="s">
        <v>89</v>
      </c>
      <c r="K71" s="21"/>
    </row>
    <row r="72" spans="1:11" x14ac:dyDescent="0.25">
      <c r="A72" s="21"/>
      <c r="B72" s="24"/>
      <c r="C72" s="234"/>
      <c r="D72" s="234"/>
      <c r="E72" s="234"/>
      <c r="F72" s="234"/>
      <c r="G72" s="51"/>
      <c r="H72" s="51"/>
      <c r="I72" s="59"/>
      <c r="J72" s="31"/>
      <c r="K72" s="21"/>
    </row>
    <row r="73" spans="1:11" ht="15.75" customHeight="1" x14ac:dyDescent="0.25">
      <c r="A73" s="21"/>
      <c r="B73" s="188" t="s">
        <v>33</v>
      </c>
      <c r="C73" s="189" t="s">
        <v>94</v>
      </c>
      <c r="D73" s="280" t="s">
        <v>136</v>
      </c>
      <c r="E73" s="280"/>
      <c r="F73" s="280"/>
      <c r="G73" s="280"/>
      <c r="H73" s="280"/>
      <c r="I73" s="231" t="s">
        <v>15</v>
      </c>
      <c r="J73" s="191" t="s">
        <v>90</v>
      </c>
      <c r="K73" s="21"/>
    </row>
    <row r="74" spans="1:11" x14ac:dyDescent="0.25">
      <c r="A74" s="21"/>
      <c r="B74" s="116" t="s">
        <v>1</v>
      </c>
      <c r="C74" s="117" t="s">
        <v>1</v>
      </c>
      <c r="D74" s="281"/>
      <c r="E74" s="282"/>
      <c r="F74" s="282"/>
      <c r="G74" s="282"/>
      <c r="H74" s="283"/>
      <c r="I74" s="118"/>
      <c r="J74" s="118"/>
      <c r="K74" s="21"/>
    </row>
    <row r="75" spans="1:11" ht="15.75" customHeight="1" x14ac:dyDescent="0.25">
      <c r="A75" s="21"/>
      <c r="B75" s="83" t="s">
        <v>1</v>
      </c>
      <c r="C75" s="232" t="s">
        <v>1</v>
      </c>
      <c r="D75" s="276"/>
      <c r="E75" s="277"/>
      <c r="F75" s="277"/>
      <c r="G75" s="277"/>
      <c r="H75" s="278"/>
      <c r="I75" s="84"/>
      <c r="J75" s="84"/>
      <c r="K75" s="21"/>
    </row>
    <row r="76" spans="1:11" ht="15.75" customHeight="1" x14ac:dyDescent="0.25">
      <c r="A76" s="21"/>
      <c r="B76" s="83" t="s">
        <v>1</v>
      </c>
      <c r="C76" s="232" t="s">
        <v>1</v>
      </c>
      <c r="D76" s="276"/>
      <c r="E76" s="277"/>
      <c r="F76" s="277"/>
      <c r="G76" s="277"/>
      <c r="H76" s="278"/>
      <c r="I76" s="84"/>
      <c r="J76" s="84"/>
      <c r="K76" s="21"/>
    </row>
    <row r="77" spans="1:11" ht="15.75" customHeight="1" x14ac:dyDescent="0.25">
      <c r="A77" s="21"/>
      <c r="B77" s="83" t="s">
        <v>1</v>
      </c>
      <c r="C77" s="232" t="s">
        <v>1</v>
      </c>
      <c r="D77" s="276"/>
      <c r="E77" s="277"/>
      <c r="F77" s="277"/>
      <c r="G77" s="277"/>
      <c r="H77" s="278"/>
      <c r="I77" s="84"/>
      <c r="J77" s="84"/>
      <c r="K77" s="21"/>
    </row>
    <row r="78" spans="1:11" ht="15.75" customHeight="1" x14ac:dyDescent="0.25">
      <c r="A78" s="21"/>
      <c r="B78" s="83" t="s">
        <v>1</v>
      </c>
      <c r="C78" s="232" t="s">
        <v>1</v>
      </c>
      <c r="D78" s="276"/>
      <c r="E78" s="277"/>
      <c r="F78" s="277"/>
      <c r="G78" s="277"/>
      <c r="H78" s="278"/>
      <c r="I78" s="84"/>
      <c r="J78" s="84"/>
      <c r="K78" s="21"/>
    </row>
    <row r="79" spans="1:11" ht="15.75" customHeight="1" x14ac:dyDescent="0.25">
      <c r="A79" s="21"/>
      <c r="B79" s="9"/>
      <c r="C79" s="25"/>
      <c r="D79" s="25"/>
      <c r="E79" s="27"/>
      <c r="F79" s="27"/>
      <c r="G79" s="27"/>
      <c r="H79" s="27"/>
      <c r="I79" s="40"/>
      <c r="J79" s="120" t="s">
        <v>91</v>
      </c>
      <c r="K79" s="21"/>
    </row>
    <row r="80" spans="1:11" ht="15.75" thickBot="1" x14ac:dyDescent="0.3">
      <c r="A80" s="21"/>
      <c r="B80" s="4"/>
      <c r="C80" s="3"/>
      <c r="D80" s="10"/>
      <c r="E80" s="10"/>
      <c r="F80" s="10"/>
      <c r="G80" s="10"/>
      <c r="H80" s="10"/>
      <c r="I80" s="10"/>
      <c r="J80" s="10"/>
      <c r="K80" s="21"/>
    </row>
    <row r="81" spans="1:11" ht="16.5" thickTop="1" x14ac:dyDescent="0.25">
      <c r="A81" s="21"/>
      <c r="B81" s="101" t="s">
        <v>42</v>
      </c>
      <c r="C81" s="101"/>
      <c r="D81" s="87" t="s">
        <v>60</v>
      </c>
      <c r="E81" s="85"/>
      <c r="F81" s="85"/>
      <c r="G81" s="85"/>
      <c r="H81" s="85"/>
      <c r="I81" s="85"/>
      <c r="J81" s="86" t="s">
        <v>89</v>
      </c>
      <c r="K81" s="21"/>
    </row>
    <row r="82" spans="1:11" x14ac:dyDescent="0.25">
      <c r="A82" s="21"/>
      <c r="B82" s="5"/>
      <c r="C82" s="2"/>
      <c r="D82" s="5"/>
      <c r="E82" s="5"/>
      <c r="F82" s="2"/>
      <c r="G82" s="2"/>
      <c r="H82" s="2"/>
      <c r="I82" s="2"/>
      <c r="J82" s="2"/>
      <c r="K82" s="21"/>
    </row>
    <row r="83" spans="1:11" ht="30" customHeight="1" x14ac:dyDescent="0.25">
      <c r="A83" s="21"/>
      <c r="B83" s="79" t="s">
        <v>137</v>
      </c>
      <c r="C83" s="265" t="s">
        <v>43</v>
      </c>
      <c r="D83" s="265"/>
      <c r="E83" s="265"/>
      <c r="F83" s="80"/>
      <c r="G83" s="80" t="s">
        <v>138</v>
      </c>
      <c r="H83" s="81" t="s">
        <v>12</v>
      </c>
      <c r="I83" s="80" t="s">
        <v>15</v>
      </c>
      <c r="J83" s="82" t="s">
        <v>34</v>
      </c>
      <c r="K83" s="21"/>
    </row>
    <row r="84" spans="1:11" x14ac:dyDescent="0.25">
      <c r="A84" s="21"/>
      <c r="B84" s="75" t="s">
        <v>1</v>
      </c>
      <c r="C84" s="128"/>
      <c r="D84" s="129"/>
      <c r="E84" s="129"/>
      <c r="F84" s="130"/>
      <c r="G84" s="76" t="s">
        <v>1</v>
      </c>
      <c r="H84" s="77"/>
      <c r="I84" s="78"/>
      <c r="J84" s="78"/>
      <c r="K84" s="21"/>
    </row>
    <row r="85" spans="1:11" x14ac:dyDescent="0.25">
      <c r="A85" s="21"/>
      <c r="B85" s="65" t="s">
        <v>1</v>
      </c>
      <c r="C85" s="128"/>
      <c r="D85" s="129"/>
      <c r="E85" s="129"/>
      <c r="F85" s="130"/>
      <c r="G85" s="66" t="s">
        <v>1</v>
      </c>
      <c r="H85" s="67"/>
      <c r="I85" s="68"/>
      <c r="J85" s="68"/>
      <c r="K85" s="21"/>
    </row>
    <row r="86" spans="1:11" x14ac:dyDescent="0.25">
      <c r="A86" s="21"/>
      <c r="B86" s="65" t="s">
        <v>1</v>
      </c>
      <c r="C86" s="128"/>
      <c r="D86" s="129"/>
      <c r="E86" s="129"/>
      <c r="F86" s="130"/>
      <c r="G86" s="66" t="s">
        <v>1</v>
      </c>
      <c r="H86" s="67"/>
      <c r="I86" s="68"/>
      <c r="J86" s="68"/>
      <c r="K86" s="21"/>
    </row>
    <row r="87" spans="1:11" x14ac:dyDescent="0.25">
      <c r="A87" s="21"/>
      <c r="B87" s="65" t="s">
        <v>1</v>
      </c>
      <c r="C87" s="128"/>
      <c r="D87" s="129"/>
      <c r="E87" s="129"/>
      <c r="F87" s="130"/>
      <c r="G87" s="66" t="s">
        <v>1</v>
      </c>
      <c r="H87" s="67"/>
      <c r="I87" s="68"/>
      <c r="J87" s="68"/>
      <c r="K87" s="21"/>
    </row>
    <row r="88" spans="1:11" x14ac:dyDescent="0.25">
      <c r="A88" s="21"/>
      <c r="B88" s="65" t="s">
        <v>1</v>
      </c>
      <c r="C88" s="128"/>
      <c r="D88" s="129"/>
      <c r="E88" s="129"/>
      <c r="F88" s="130"/>
      <c r="G88" s="66" t="s">
        <v>1</v>
      </c>
      <c r="H88" s="67"/>
      <c r="I88" s="68"/>
      <c r="J88" s="68"/>
      <c r="K88" s="21"/>
    </row>
    <row r="89" spans="1:11" x14ac:dyDescent="0.25">
      <c r="A89" s="21"/>
      <c r="B89" s="65" t="s">
        <v>1</v>
      </c>
      <c r="C89" s="128"/>
      <c r="D89" s="129"/>
      <c r="E89" s="129"/>
      <c r="F89" s="130"/>
      <c r="G89" s="66" t="s">
        <v>1</v>
      </c>
      <c r="H89" s="67"/>
      <c r="I89" s="68"/>
      <c r="J89" s="68"/>
      <c r="K89" s="21"/>
    </row>
    <row r="90" spans="1:11" x14ac:dyDescent="0.25">
      <c r="A90" s="21"/>
      <c r="B90" s="65" t="s">
        <v>1</v>
      </c>
      <c r="C90" s="128"/>
      <c r="D90" s="129"/>
      <c r="E90" s="129"/>
      <c r="F90" s="130"/>
      <c r="G90" s="66" t="s">
        <v>1</v>
      </c>
      <c r="H90" s="67"/>
      <c r="I90" s="68"/>
      <c r="J90" s="68"/>
      <c r="K90" s="21"/>
    </row>
    <row r="91" spans="1:11" x14ac:dyDescent="0.25">
      <c r="A91" s="21"/>
      <c r="B91" s="65" t="s">
        <v>1</v>
      </c>
      <c r="C91" s="128"/>
      <c r="D91" s="129"/>
      <c r="E91" s="129"/>
      <c r="F91" s="130"/>
      <c r="G91" s="66" t="s">
        <v>1</v>
      </c>
      <c r="H91" s="67"/>
      <c r="I91" s="68"/>
      <c r="J91" s="68"/>
      <c r="K91" s="21"/>
    </row>
    <row r="92" spans="1:11" x14ac:dyDescent="0.25">
      <c r="A92" s="21"/>
      <c r="B92" s="65" t="s">
        <v>1</v>
      </c>
      <c r="C92" s="128"/>
      <c r="D92" s="129"/>
      <c r="E92" s="129"/>
      <c r="F92" s="130"/>
      <c r="G92" s="66" t="s">
        <v>1</v>
      </c>
      <c r="H92" s="67"/>
      <c r="I92" s="68"/>
      <c r="J92" s="68"/>
      <c r="K92" s="21"/>
    </row>
    <row r="93" spans="1:11" x14ac:dyDescent="0.25">
      <c r="A93" s="21"/>
      <c r="B93" s="65" t="s">
        <v>1</v>
      </c>
      <c r="C93" s="128"/>
      <c r="D93" s="129"/>
      <c r="E93" s="129"/>
      <c r="F93" s="130"/>
      <c r="G93" s="66" t="s">
        <v>1</v>
      </c>
      <c r="H93" s="67"/>
      <c r="I93" s="68"/>
      <c r="J93" s="68"/>
      <c r="K93" s="21"/>
    </row>
    <row r="94" spans="1:11" x14ac:dyDescent="0.25">
      <c r="A94" s="21"/>
      <c r="B94" s="266"/>
      <c r="C94" s="266"/>
      <c r="D94" s="266"/>
      <c r="E94" s="5"/>
      <c r="F94" s="239"/>
      <c r="G94" s="238"/>
      <c r="H94" s="13"/>
      <c r="I94" s="127">
        <f>SUM(I84:I93)</f>
        <v>0</v>
      </c>
      <c r="J94" s="127">
        <f>SUM(J84:J93)</f>
        <v>0</v>
      </c>
      <c r="K94" s="21"/>
    </row>
    <row r="95" spans="1:11" ht="15.75" thickBot="1" x14ac:dyDescent="0.3">
      <c r="A95" s="21"/>
      <c r="B95" s="238"/>
      <c r="C95" s="238"/>
      <c r="D95" s="238"/>
      <c r="E95" s="5"/>
      <c r="F95" s="239"/>
      <c r="G95" s="238"/>
      <c r="H95" s="13"/>
      <c r="I95" s="127"/>
      <c r="J95" s="127"/>
      <c r="K95" s="21"/>
    </row>
    <row r="96" spans="1:11" ht="16.5" thickTop="1" x14ac:dyDescent="0.25">
      <c r="A96" s="21"/>
      <c r="B96" s="101" t="s">
        <v>103</v>
      </c>
      <c r="C96" s="101"/>
      <c r="D96" s="267" t="s">
        <v>133</v>
      </c>
      <c r="E96" s="267"/>
      <c r="F96" s="267"/>
      <c r="G96" s="267"/>
      <c r="H96" s="267"/>
      <c r="I96" s="267"/>
      <c r="J96" s="86" t="s">
        <v>89</v>
      </c>
      <c r="K96" s="21"/>
    </row>
    <row r="97" spans="1:11" ht="26.25" customHeight="1" x14ac:dyDescent="0.25">
      <c r="A97" s="21"/>
      <c r="B97" s="5"/>
      <c r="C97" s="2"/>
      <c r="D97" s="268"/>
      <c r="E97" s="268"/>
      <c r="F97" s="268"/>
      <c r="G97" s="268"/>
      <c r="H97" s="268"/>
      <c r="I97" s="268"/>
      <c r="J97" s="2"/>
      <c r="K97" s="21"/>
    </row>
    <row r="98" spans="1:11" x14ac:dyDescent="0.25">
      <c r="A98" s="21"/>
      <c r="B98" s="5"/>
      <c r="C98" s="2"/>
      <c r="D98" s="237"/>
      <c r="E98" s="237"/>
      <c r="F98" s="237"/>
      <c r="G98" s="237"/>
      <c r="H98" s="237"/>
      <c r="I98" s="237"/>
      <c r="J98" s="2"/>
      <c r="K98" s="21"/>
    </row>
    <row r="99" spans="1:11" ht="15" customHeight="1" x14ac:dyDescent="0.25">
      <c r="A99" s="21"/>
      <c r="B99" s="5"/>
      <c r="C99" s="2"/>
      <c r="D99" s="268" t="s">
        <v>105</v>
      </c>
      <c r="E99" s="268"/>
      <c r="F99" s="269" t="s">
        <v>1</v>
      </c>
      <c r="G99" s="270"/>
      <c r="H99" s="237"/>
      <c r="I99" s="237"/>
      <c r="J99" s="2"/>
      <c r="K99" s="21"/>
    </row>
    <row r="100" spans="1:11" ht="15" customHeight="1" x14ac:dyDescent="0.25">
      <c r="A100" s="21"/>
      <c r="B100" s="5"/>
      <c r="C100" s="2"/>
      <c r="D100" s="268" t="s">
        <v>106</v>
      </c>
      <c r="E100" s="268"/>
      <c r="F100" s="269" t="s">
        <v>1</v>
      </c>
      <c r="G100" s="270"/>
      <c r="H100" s="237"/>
      <c r="I100" s="237"/>
      <c r="J100" s="2"/>
      <c r="K100" s="21"/>
    </row>
    <row r="101" spans="1:11" ht="15" customHeight="1" x14ac:dyDescent="0.25">
      <c r="A101" s="21"/>
      <c r="B101" s="5"/>
      <c r="C101" s="2"/>
      <c r="D101" s="268" t="s">
        <v>104</v>
      </c>
      <c r="E101" s="268"/>
      <c r="F101" s="269" t="s">
        <v>1</v>
      </c>
      <c r="G101" s="270"/>
      <c r="H101" s="237"/>
      <c r="I101" s="237"/>
      <c r="J101" s="2"/>
      <c r="K101" s="21"/>
    </row>
    <row r="102" spans="1:11" ht="15" customHeight="1" x14ac:dyDescent="0.25">
      <c r="A102" s="21"/>
      <c r="B102" s="194"/>
      <c r="C102" s="195"/>
      <c r="D102" s="195"/>
      <c r="E102" s="195"/>
      <c r="F102" s="195"/>
      <c r="G102" s="195"/>
      <c r="H102" s="196"/>
      <c r="I102" s="197"/>
      <c r="J102" s="197"/>
      <c r="K102" s="21"/>
    </row>
    <row r="103" spans="1:11" ht="15.75" thickBot="1" x14ac:dyDescent="0.3">
      <c r="A103" s="33"/>
      <c r="B103" s="33"/>
      <c r="C103" s="33"/>
      <c r="D103" s="34"/>
      <c r="E103" s="34"/>
      <c r="F103" s="34"/>
      <c r="G103" s="34"/>
      <c r="H103" s="34"/>
      <c r="I103" s="33"/>
      <c r="J103" s="33"/>
      <c r="K103" s="32"/>
    </row>
    <row r="104" spans="1:11" ht="16.5" thickTop="1" x14ac:dyDescent="0.25">
      <c r="A104" s="33"/>
      <c r="B104" s="104" t="s">
        <v>61</v>
      </c>
      <c r="C104" s="103"/>
      <c r="D104" s="267" t="s">
        <v>154</v>
      </c>
      <c r="E104" s="267"/>
      <c r="F104" s="267"/>
      <c r="G104" s="267"/>
      <c r="H104" s="267"/>
      <c r="I104" s="267"/>
      <c r="J104" s="86" t="s">
        <v>13</v>
      </c>
      <c r="K104" s="32"/>
    </row>
    <row r="105" spans="1:11" x14ac:dyDescent="0.25">
      <c r="A105" s="33"/>
      <c r="B105" s="5"/>
      <c r="C105" s="2"/>
      <c r="D105" s="268"/>
      <c r="E105" s="268"/>
      <c r="F105" s="268"/>
      <c r="G105" s="268"/>
      <c r="H105" s="268"/>
      <c r="I105" s="268"/>
      <c r="J105" s="2"/>
      <c r="K105" s="32"/>
    </row>
    <row r="106" spans="1:11" x14ac:dyDescent="0.25">
      <c r="A106" s="41"/>
      <c r="B106" s="5"/>
      <c r="C106" s="2"/>
      <c r="D106" s="237"/>
      <c r="E106" s="237"/>
      <c r="F106" s="237"/>
      <c r="G106" s="237"/>
      <c r="H106" s="237"/>
      <c r="I106" s="237"/>
      <c r="J106" s="2"/>
      <c r="K106" s="36"/>
    </row>
    <row r="107" spans="1:11" x14ac:dyDescent="0.25">
      <c r="A107" s="41"/>
      <c r="B107" s="271" t="s">
        <v>149</v>
      </c>
      <c r="C107" s="272"/>
      <c r="D107" s="272"/>
      <c r="E107" s="273"/>
      <c r="F107" s="52"/>
      <c r="G107" s="274" t="s">
        <v>150</v>
      </c>
      <c r="H107" s="275"/>
      <c r="I107" s="213" t="s">
        <v>152</v>
      </c>
      <c r="J107" s="213" t="s">
        <v>148</v>
      </c>
      <c r="K107" s="36"/>
    </row>
    <row r="108" spans="1:11" x14ac:dyDescent="0.25">
      <c r="A108" s="33"/>
      <c r="B108" s="217" t="s">
        <v>24</v>
      </c>
      <c r="C108" s="217"/>
      <c r="D108" s="217" t="str">
        <f>C20</f>
        <v>Select</v>
      </c>
      <c r="E108" s="217"/>
      <c r="F108" s="41"/>
      <c r="G108" s="256" t="s">
        <v>2</v>
      </c>
      <c r="H108" s="256"/>
      <c r="I108" s="214"/>
      <c r="J108" s="215">
        <f>G3</f>
        <v>0</v>
      </c>
      <c r="K108" s="36"/>
    </row>
    <row r="109" spans="1:11" x14ac:dyDescent="0.25">
      <c r="A109" s="33"/>
      <c r="B109" s="143" t="s">
        <v>24</v>
      </c>
      <c r="C109" s="143"/>
      <c r="D109" s="143" t="str">
        <f>C21</f>
        <v>Select</v>
      </c>
      <c r="E109" s="143"/>
      <c r="F109" s="41"/>
      <c r="G109" s="256" t="s">
        <v>147</v>
      </c>
      <c r="H109" s="256"/>
      <c r="I109" s="216">
        <f>SUM(F44:F46)</f>
        <v>0</v>
      </c>
      <c r="J109" s="214"/>
      <c r="K109" s="36"/>
    </row>
    <row r="110" spans="1:11" x14ac:dyDescent="0.25">
      <c r="A110" s="33"/>
      <c r="B110" s="143" t="s">
        <v>25</v>
      </c>
      <c r="C110" s="143"/>
      <c r="D110" s="144" t="e">
        <f>#REF!</f>
        <v>#REF!</v>
      </c>
      <c r="E110" s="143"/>
      <c r="F110" s="41"/>
      <c r="G110" s="256" t="s">
        <v>156</v>
      </c>
      <c r="H110" s="256"/>
      <c r="I110" s="214"/>
      <c r="J110" s="215">
        <f>H3</f>
        <v>0</v>
      </c>
      <c r="K110" s="36"/>
    </row>
    <row r="111" spans="1:11" x14ac:dyDescent="0.25">
      <c r="A111" s="33"/>
      <c r="B111" s="143" t="s">
        <v>26</v>
      </c>
      <c r="C111" s="143"/>
      <c r="D111" s="144" t="b">
        <v>1</v>
      </c>
      <c r="E111" s="143"/>
      <c r="F111" s="41"/>
      <c r="G111" s="256" t="s">
        <v>147</v>
      </c>
      <c r="H111" s="256"/>
      <c r="I111" s="216">
        <f>IF(SUM(C149+C151+C153)&gt;0,C149+C151+C153,0)</f>
        <v>0</v>
      </c>
      <c r="J111" s="214"/>
      <c r="K111" s="36"/>
    </row>
    <row r="112" spans="1:11" x14ac:dyDescent="0.25">
      <c r="A112" s="33"/>
      <c r="B112" s="143" t="s">
        <v>27</v>
      </c>
      <c r="C112" s="143"/>
      <c r="D112" s="144" t="b">
        <v>0</v>
      </c>
      <c r="E112" s="143"/>
      <c r="F112" s="41"/>
      <c r="G112" s="256" t="s">
        <v>42</v>
      </c>
      <c r="H112" s="256"/>
      <c r="I112" s="214"/>
      <c r="J112" s="215">
        <f>I3</f>
        <v>0</v>
      </c>
      <c r="K112" s="36"/>
    </row>
    <row r="113" spans="1:11" x14ac:dyDescent="0.25">
      <c r="A113" s="33"/>
      <c r="B113" s="143" t="s">
        <v>28</v>
      </c>
      <c r="C113" s="143"/>
      <c r="D113" s="143" t="s">
        <v>155</v>
      </c>
      <c r="E113" s="143"/>
      <c r="F113" s="41"/>
      <c r="G113" s="257" t="s">
        <v>151</v>
      </c>
      <c r="H113" s="257"/>
      <c r="I113" s="216">
        <f>SUM(J74:J78)</f>
        <v>0</v>
      </c>
      <c r="J113" s="214"/>
      <c r="K113" s="36"/>
    </row>
    <row r="114" spans="1:11" x14ac:dyDescent="0.25">
      <c r="A114" s="33"/>
      <c r="B114" s="143" t="s">
        <v>29</v>
      </c>
      <c r="C114" s="143"/>
      <c r="D114" s="143" t="s">
        <v>155</v>
      </c>
      <c r="E114" s="143"/>
      <c r="F114" s="33"/>
      <c r="G114" s="126" t="s">
        <v>51</v>
      </c>
      <c r="H114" s="126"/>
      <c r="I114" s="211"/>
      <c r="J114" s="212">
        <f>SUM(J108:J113)</f>
        <v>0</v>
      </c>
      <c r="K114" s="32"/>
    </row>
    <row r="115" spans="1:11" x14ac:dyDescent="0.25">
      <c r="A115" s="33"/>
      <c r="B115" s="143" t="s">
        <v>30</v>
      </c>
      <c r="C115" s="143"/>
      <c r="D115" s="143" t="s">
        <v>155</v>
      </c>
      <c r="E115" s="143"/>
      <c r="F115" s="33"/>
      <c r="G115" s="198" t="s">
        <v>158</v>
      </c>
      <c r="H115" s="198"/>
      <c r="I115" s="198"/>
      <c r="J115" s="226" t="str">
        <f>IF(J9=0,"",J9)</f>
        <v/>
      </c>
      <c r="K115" s="32"/>
    </row>
    <row r="116" spans="1:11" x14ac:dyDescent="0.25">
      <c r="A116" s="33"/>
      <c r="B116" s="143" t="s">
        <v>71</v>
      </c>
      <c r="C116" s="143"/>
      <c r="D116" s="143" t="str">
        <f>IF(SUM(I74:I78)&gt;0,"Yes","No")</f>
        <v>No</v>
      </c>
      <c r="E116" s="145">
        <f>SUM(I74:I78)</f>
        <v>0</v>
      </c>
      <c r="F116" s="33"/>
      <c r="G116" s="198" t="s">
        <v>159</v>
      </c>
      <c r="H116" s="198"/>
      <c r="I116" s="198"/>
      <c r="J116" s="225" t="str">
        <f>IF(J12="Select","",J12)</f>
        <v/>
      </c>
      <c r="K116" s="32"/>
    </row>
    <row r="117" spans="1:11" x14ac:dyDescent="0.25">
      <c r="A117" s="33"/>
      <c r="B117" s="143" t="s">
        <v>31</v>
      </c>
      <c r="C117" s="143"/>
      <c r="D117" s="143" t="str">
        <f>IF(C137&gt;0,"Yes","No")</f>
        <v>No</v>
      </c>
      <c r="E117" s="143"/>
      <c r="F117" s="33"/>
      <c r="G117" s="198"/>
      <c r="H117" s="198"/>
      <c r="I117" s="198"/>
      <c r="J117" s="198"/>
      <c r="K117" s="32"/>
    </row>
    <row r="118" spans="1:11" x14ac:dyDescent="0.25">
      <c r="A118" s="33"/>
      <c r="B118" s="143" t="s">
        <v>32</v>
      </c>
      <c r="C118" s="143"/>
      <c r="D118" s="143" t="s">
        <v>80</v>
      </c>
      <c r="E118" s="143"/>
      <c r="F118" s="33"/>
      <c r="G118" s="198"/>
      <c r="H118" s="198"/>
      <c r="I118" s="198"/>
      <c r="J118" s="198"/>
      <c r="K118" s="32"/>
    </row>
    <row r="119" spans="1:11" x14ac:dyDescent="0.25">
      <c r="A119" s="33"/>
      <c r="B119" s="143" t="s">
        <v>139</v>
      </c>
      <c r="C119" s="143"/>
      <c r="D119" s="143" t="str">
        <f>IF(C148&gt;0,"Yes, FC Selected", "No")</f>
        <v>No</v>
      </c>
      <c r="E119" s="143"/>
      <c r="F119" s="33"/>
      <c r="G119" s="23" t="s">
        <v>153</v>
      </c>
      <c r="H119" s="198"/>
      <c r="I119" s="198"/>
      <c r="J119" s="198"/>
      <c r="K119" s="32"/>
    </row>
    <row r="120" spans="1:11" x14ac:dyDescent="0.25">
      <c r="A120" s="33"/>
      <c r="B120" s="218" t="s">
        <v>131</v>
      </c>
      <c r="C120" s="218"/>
      <c r="D120" s="218" t="str">
        <f>IF(ISNUMBER(SEARCH("Desktops",B48:B49)),"Yes","No")</f>
        <v>No</v>
      </c>
      <c r="E120" s="218"/>
      <c r="F120" s="33"/>
      <c r="G120" s="33"/>
      <c r="H120" s="33"/>
      <c r="I120" s="33"/>
      <c r="J120" s="33"/>
      <c r="K120" s="32"/>
    </row>
    <row r="121" spans="1:11" x14ac:dyDescent="0.25">
      <c r="A121" s="33"/>
      <c r="B121" s="126"/>
      <c r="C121" s="34"/>
      <c r="D121" s="34"/>
      <c r="E121" s="34"/>
      <c r="F121" s="33"/>
      <c r="G121" s="33"/>
      <c r="H121" s="33"/>
      <c r="I121" s="33"/>
      <c r="J121" s="33"/>
      <c r="K121" s="32"/>
    </row>
    <row r="122" spans="1:11" x14ac:dyDescent="0.25">
      <c r="A122" s="33"/>
      <c r="B122" s="258"/>
      <c r="C122" s="259"/>
      <c r="D122" s="259"/>
      <c r="E122" s="264" t="s">
        <v>55</v>
      </c>
      <c r="F122" s="259"/>
      <c r="G122" s="259"/>
      <c r="H122" s="228"/>
      <c r="I122" s="219"/>
      <c r="J122" s="220"/>
      <c r="K122" s="33"/>
    </row>
    <row r="123" spans="1:11" x14ac:dyDescent="0.25">
      <c r="A123" s="33"/>
      <c r="B123" s="260"/>
      <c r="C123" s="261"/>
      <c r="D123" s="261"/>
      <c r="E123" s="261"/>
      <c r="F123" s="261"/>
      <c r="G123" s="261"/>
      <c r="H123" s="229"/>
      <c r="I123" s="221"/>
      <c r="J123" s="221"/>
      <c r="K123" s="33"/>
    </row>
    <row r="124" spans="1:11" x14ac:dyDescent="0.25">
      <c r="A124" s="33"/>
      <c r="B124" s="262"/>
      <c r="C124" s="263"/>
      <c r="D124" s="263"/>
      <c r="E124" s="263"/>
      <c r="F124" s="263"/>
      <c r="G124" s="263"/>
      <c r="H124" s="230"/>
      <c r="I124" s="222"/>
      <c r="J124" s="222"/>
      <c r="K124" s="33"/>
    </row>
    <row r="125" spans="1:11" x14ac:dyDescent="0.25">
      <c r="A125" s="33"/>
      <c r="B125" s="33"/>
      <c r="C125" s="33"/>
      <c r="D125" s="33"/>
      <c r="E125" s="33"/>
      <c r="F125" s="33"/>
      <c r="G125" s="33"/>
      <c r="H125" s="33"/>
      <c r="I125" s="33"/>
      <c r="J125" s="33"/>
      <c r="K125" s="32"/>
    </row>
    <row r="126" spans="1:11" x14ac:dyDescent="0.25">
      <c r="A126" s="33"/>
      <c r="B126" s="33"/>
      <c r="C126" s="33"/>
      <c r="D126" s="33"/>
      <c r="E126" s="33"/>
      <c r="F126" s="33"/>
      <c r="G126" s="33"/>
      <c r="H126" s="33"/>
      <c r="I126" s="33"/>
      <c r="J126" s="33"/>
      <c r="K126" s="32"/>
    </row>
    <row r="127" spans="1:11" x14ac:dyDescent="0.25">
      <c r="A127" s="33"/>
      <c r="B127" s="33"/>
      <c r="C127" s="33"/>
      <c r="D127" s="33"/>
      <c r="E127" s="33"/>
      <c r="F127" s="33"/>
      <c r="G127" s="33"/>
      <c r="H127" s="33"/>
      <c r="I127" s="33"/>
      <c r="J127" s="33"/>
      <c r="K127" s="32"/>
    </row>
    <row r="128" spans="1:11" x14ac:dyDescent="0.25">
      <c r="A128" s="33"/>
      <c r="B128" s="33"/>
      <c r="C128" s="33"/>
      <c r="D128" s="33"/>
      <c r="E128" s="33"/>
      <c r="F128" s="33"/>
      <c r="G128" s="33"/>
      <c r="H128" s="33"/>
      <c r="I128" s="33"/>
      <c r="J128" s="33"/>
      <c r="K128" s="32"/>
    </row>
    <row r="129" spans="1:11" x14ac:dyDescent="0.25">
      <c r="A129" s="33"/>
      <c r="B129" s="33"/>
      <c r="C129" s="33"/>
      <c r="D129" s="33"/>
      <c r="E129" s="33"/>
      <c r="F129" s="33"/>
      <c r="G129" s="33"/>
      <c r="H129" s="33"/>
      <c r="I129" s="33"/>
      <c r="J129" s="33"/>
      <c r="K129" s="32"/>
    </row>
    <row r="130" spans="1:11" x14ac:dyDescent="0.25">
      <c r="A130" s="33"/>
      <c r="B130" s="253" t="s">
        <v>132</v>
      </c>
      <c r="C130" s="254"/>
      <c r="D130" s="254"/>
      <c r="E130" s="255"/>
      <c r="F130" s="33"/>
      <c r="G130" s="33"/>
      <c r="H130" s="33"/>
      <c r="I130" s="33"/>
      <c r="J130" s="33"/>
      <c r="K130" s="32"/>
    </row>
    <row r="131" spans="1:11" x14ac:dyDescent="0.25">
      <c r="A131" s="33"/>
      <c r="B131" s="199" t="s">
        <v>81</v>
      </c>
      <c r="C131" s="199"/>
      <c r="D131" s="199"/>
      <c r="E131" s="199"/>
      <c r="F131" s="33"/>
      <c r="G131" s="33"/>
      <c r="H131" s="33"/>
      <c r="I131" s="33"/>
      <c r="J131" s="33"/>
      <c r="K131" s="32"/>
    </row>
    <row r="132" spans="1:11" x14ac:dyDescent="0.25">
      <c r="A132" s="33"/>
      <c r="B132" s="199"/>
      <c r="C132" s="199"/>
      <c r="D132" s="199"/>
      <c r="E132" s="199"/>
      <c r="F132" s="33"/>
      <c r="G132" s="33"/>
      <c r="H132" s="33"/>
      <c r="I132" s="33"/>
      <c r="J132" s="33"/>
      <c r="K132" s="32"/>
    </row>
    <row r="133" spans="1:11" x14ac:dyDescent="0.25">
      <c r="A133" s="33"/>
      <c r="B133" s="199" t="s">
        <v>67</v>
      </c>
      <c r="C133" s="199">
        <f>IF(C20="Tape - LVD", 1,0)</f>
        <v>0</v>
      </c>
      <c r="D133" s="199"/>
      <c r="E133" s="199"/>
      <c r="F133" s="33"/>
      <c r="G133" s="33"/>
      <c r="H133" s="33"/>
      <c r="I133" s="33"/>
      <c r="J133" s="33"/>
      <c r="K133" s="32"/>
    </row>
    <row r="134" spans="1:11" x14ac:dyDescent="0.25">
      <c r="A134" s="33"/>
      <c r="B134" s="199" t="s">
        <v>68</v>
      </c>
      <c r="C134" s="199">
        <f>IF(C21="Tape - LVD", 1,0)</f>
        <v>0</v>
      </c>
      <c r="D134" s="199"/>
      <c r="E134" s="199"/>
      <c r="F134" s="33"/>
      <c r="G134" s="33"/>
      <c r="H134" s="33"/>
      <c r="I134" s="33"/>
      <c r="J134" s="33"/>
      <c r="K134" s="32"/>
    </row>
    <row r="135" spans="1:11" x14ac:dyDescent="0.25">
      <c r="A135" s="33"/>
      <c r="B135" s="199" t="s">
        <v>69</v>
      </c>
      <c r="C135" s="199">
        <f>IF(C20="Tape - SAS", 1,0)</f>
        <v>0</v>
      </c>
      <c r="D135" s="199"/>
      <c r="E135" s="199"/>
      <c r="F135" s="33"/>
      <c r="G135" s="33"/>
      <c r="H135" s="33"/>
      <c r="I135" s="33"/>
      <c r="J135" s="33"/>
      <c r="K135" s="32"/>
    </row>
    <row r="136" spans="1:11" x14ac:dyDescent="0.25">
      <c r="A136" s="33"/>
      <c r="B136" s="199" t="s">
        <v>70</v>
      </c>
      <c r="C136" s="199">
        <f>IF(C21="Tape - SAS", 1,0)</f>
        <v>0</v>
      </c>
      <c r="D136" s="199"/>
      <c r="E136" s="199"/>
      <c r="F136" s="33"/>
      <c r="G136" s="33"/>
      <c r="H136" s="33"/>
      <c r="I136" s="33"/>
      <c r="J136" s="33"/>
      <c r="K136" s="32"/>
    </row>
    <row r="137" spans="1:11" x14ac:dyDescent="0.25">
      <c r="A137" s="33"/>
      <c r="B137" s="199"/>
      <c r="C137" s="199">
        <f>SUM(C133:C136)</f>
        <v>0</v>
      </c>
      <c r="D137" s="199"/>
      <c r="E137" s="199"/>
      <c r="F137" s="33"/>
      <c r="G137" s="33"/>
      <c r="H137" s="33"/>
      <c r="I137" s="33"/>
      <c r="J137" s="33"/>
      <c r="K137" s="32"/>
    </row>
    <row r="138" spans="1:11" x14ac:dyDescent="0.25">
      <c r="A138" s="33"/>
      <c r="B138" s="199" t="s">
        <v>72</v>
      </c>
      <c r="C138" s="199"/>
      <c r="D138" s="199"/>
      <c r="E138" s="199"/>
      <c r="F138" s="33"/>
      <c r="G138" s="33"/>
      <c r="H138" s="33"/>
      <c r="I138" s="33"/>
      <c r="J138" s="33"/>
      <c r="K138" s="32"/>
    </row>
    <row r="139" spans="1:11" x14ac:dyDescent="0.25">
      <c r="A139" s="33"/>
      <c r="B139" s="199" t="s">
        <v>73</v>
      </c>
      <c r="C139" s="199">
        <f>IF(C20="Tape - FC", 1,0)</f>
        <v>0</v>
      </c>
      <c r="D139" s="199"/>
      <c r="E139" s="199"/>
      <c r="F139" s="33"/>
      <c r="G139" s="33"/>
      <c r="H139" s="33"/>
      <c r="I139" s="33"/>
      <c r="J139" s="33"/>
      <c r="K139" s="32"/>
    </row>
    <row r="140" spans="1:11" x14ac:dyDescent="0.25">
      <c r="A140" s="33"/>
      <c r="B140" s="199" t="s">
        <v>73</v>
      </c>
      <c r="C140" s="199">
        <f>IF(C21="Tape - FC", 1,0)</f>
        <v>0</v>
      </c>
      <c r="D140" s="199"/>
      <c r="E140" s="199"/>
      <c r="F140" s="33"/>
      <c r="G140" s="33"/>
      <c r="H140" s="33"/>
      <c r="I140" s="33"/>
      <c r="J140" s="33"/>
      <c r="K140" s="32"/>
    </row>
    <row r="141" spans="1:11" x14ac:dyDescent="0.25">
      <c r="A141" s="33"/>
      <c r="B141" s="199" t="s">
        <v>140</v>
      </c>
      <c r="C141" s="199">
        <f>IF(C20="SAN - FC", 1,0)</f>
        <v>0</v>
      </c>
      <c r="D141" s="199"/>
      <c r="E141" s="199"/>
      <c r="F141" s="33"/>
      <c r="G141" s="33"/>
      <c r="H141" s="33"/>
      <c r="I141" s="33"/>
      <c r="J141" s="33"/>
      <c r="K141" s="32"/>
    </row>
    <row r="142" spans="1:11" x14ac:dyDescent="0.25">
      <c r="A142" s="33"/>
      <c r="B142" s="199" t="s">
        <v>140</v>
      </c>
      <c r="C142" s="199">
        <f>IF(C21="SAN - FC", 1,0)</f>
        <v>0</v>
      </c>
      <c r="D142" s="199"/>
      <c r="E142" s="199"/>
      <c r="F142" s="33"/>
      <c r="G142" s="33"/>
      <c r="H142" s="33"/>
      <c r="I142" s="33"/>
      <c r="J142" s="33"/>
      <c r="K142" s="32"/>
    </row>
    <row r="143" spans="1:11" x14ac:dyDescent="0.25">
      <c r="A143" s="33"/>
      <c r="B143" s="199" t="s">
        <v>74</v>
      </c>
      <c r="C143" s="199">
        <f>IF(G59="Fiber Channel", 1,0)</f>
        <v>0</v>
      </c>
      <c r="D143" s="199"/>
      <c r="E143" s="199"/>
      <c r="F143" s="33"/>
      <c r="G143" s="33"/>
      <c r="H143" s="33"/>
      <c r="I143" s="33"/>
      <c r="J143" s="33"/>
      <c r="K143" s="32"/>
    </row>
    <row r="144" spans="1:11" x14ac:dyDescent="0.25">
      <c r="A144" s="33"/>
      <c r="B144" s="199" t="s">
        <v>75</v>
      </c>
      <c r="C144" s="199">
        <f>IF(G60="Fiber Channel", 1,0)</f>
        <v>0</v>
      </c>
      <c r="D144" s="199"/>
      <c r="E144" s="199"/>
      <c r="F144" s="33"/>
      <c r="G144" s="33"/>
      <c r="H144" s="33"/>
      <c r="I144" s="33"/>
      <c r="J144" s="33"/>
      <c r="K144" s="32"/>
    </row>
    <row r="145" spans="1:11" x14ac:dyDescent="0.25">
      <c r="A145" s="33"/>
      <c r="B145" s="199" t="s">
        <v>76</v>
      </c>
      <c r="C145" s="199">
        <f>IF(G61="Fiber Channel", 1,0)</f>
        <v>0</v>
      </c>
      <c r="D145" s="199"/>
      <c r="E145" s="199"/>
      <c r="F145" s="33"/>
      <c r="G145" s="33"/>
      <c r="H145" s="33"/>
      <c r="I145" s="33"/>
      <c r="J145" s="33"/>
      <c r="K145" s="32"/>
    </row>
    <row r="146" spans="1:11" x14ac:dyDescent="0.25">
      <c r="A146" s="33"/>
      <c r="B146" s="199" t="s">
        <v>77</v>
      </c>
      <c r="C146" s="199">
        <f>IF(G62="Fiber Channel", 1,0)</f>
        <v>0</v>
      </c>
      <c r="D146" s="199"/>
      <c r="E146" s="199"/>
      <c r="F146" s="33"/>
      <c r="G146" s="33"/>
      <c r="H146" s="33"/>
      <c r="I146" s="33"/>
      <c r="J146" s="33"/>
      <c r="K146" s="32"/>
    </row>
    <row r="147" spans="1:11" x14ac:dyDescent="0.25">
      <c r="A147" s="33"/>
      <c r="B147" s="199" t="s">
        <v>78</v>
      </c>
      <c r="C147" s="199">
        <f>IF(G63="Fiber Channel", 1,0)</f>
        <v>0</v>
      </c>
      <c r="D147" s="199"/>
      <c r="E147" s="199"/>
      <c r="F147" s="33"/>
      <c r="G147" s="33"/>
      <c r="H147" s="33"/>
      <c r="I147" s="33"/>
      <c r="J147" s="33"/>
      <c r="K147" s="32"/>
    </row>
    <row r="148" spans="1:11" x14ac:dyDescent="0.25">
      <c r="A148" s="33"/>
      <c r="B148" s="199" t="s">
        <v>79</v>
      </c>
      <c r="C148" s="199">
        <f>SUM(C139:C147)</f>
        <v>0</v>
      </c>
      <c r="D148" s="199"/>
      <c r="E148" s="199"/>
      <c r="F148" s="33"/>
      <c r="G148" s="33"/>
      <c r="H148" s="33"/>
      <c r="I148" s="33"/>
      <c r="J148" s="33"/>
      <c r="K148" s="32"/>
    </row>
    <row r="149" spans="1:11" x14ac:dyDescent="0.25">
      <c r="A149" s="33"/>
      <c r="B149" s="199" t="s">
        <v>117</v>
      </c>
      <c r="C149" s="199">
        <f>IF(ISNUMBER(SEARCH("Yes",G31)),D29+D31+C151,D29+D31+D33+C151)</f>
        <v>0</v>
      </c>
      <c r="D149" s="199"/>
      <c r="E149" s="199"/>
      <c r="F149" s="33"/>
      <c r="G149" s="33"/>
      <c r="H149" s="33"/>
      <c r="I149" s="33"/>
      <c r="J149" s="33"/>
      <c r="K149" s="32"/>
    </row>
    <row r="150" spans="1:11" x14ac:dyDescent="0.25">
      <c r="A150" s="33"/>
      <c r="B150" s="199" t="s">
        <v>116</v>
      </c>
      <c r="C150" s="199">
        <f>IF(ISNUMBER(SEARCH("Yes",G31)),F29+F31+C151,F29+F31+F33+C151)</f>
        <v>0</v>
      </c>
      <c r="D150" s="199"/>
      <c r="E150" s="199"/>
      <c r="F150" s="33"/>
      <c r="G150" s="33"/>
      <c r="H150" s="33"/>
      <c r="I150" s="33"/>
      <c r="J150" s="33"/>
      <c r="K150" s="32"/>
    </row>
    <row r="151" spans="1:11" x14ac:dyDescent="0.25">
      <c r="A151" s="33"/>
      <c r="B151" s="199" t="s">
        <v>119</v>
      </c>
      <c r="C151" s="199">
        <f>IF(ISNUMBER(SEARCH("Windows",C37)),D35,0)</f>
        <v>0</v>
      </c>
      <c r="D151" s="199"/>
      <c r="E151" s="199"/>
      <c r="F151" s="33"/>
      <c r="G151" s="33"/>
      <c r="H151" s="33"/>
      <c r="I151" s="33"/>
      <c r="J151" s="33"/>
      <c r="K151" s="32"/>
    </row>
    <row r="152" spans="1:11" x14ac:dyDescent="0.25">
      <c r="A152" s="33"/>
      <c r="B152" s="199" t="s">
        <v>118</v>
      </c>
      <c r="C152" s="199">
        <f>IF(ISNUMBER(SEARCH("Windows",C37)),F35,0)</f>
        <v>0</v>
      </c>
      <c r="D152" s="199"/>
      <c r="E152" s="199"/>
      <c r="F152" s="33"/>
      <c r="G152" s="33"/>
      <c r="H152" s="33"/>
      <c r="I152" s="33"/>
      <c r="J152" s="33"/>
      <c r="K152" s="32"/>
    </row>
    <row r="153" spans="1:11" x14ac:dyDescent="0.25">
      <c r="A153" s="33"/>
      <c r="B153" s="199" t="s">
        <v>141</v>
      </c>
      <c r="C153" s="199">
        <f>IF(ISNUMBER(SEARCH("Linux",C37)),D35,0)</f>
        <v>0</v>
      </c>
      <c r="D153" s="199"/>
      <c r="E153" s="199"/>
      <c r="F153" s="33"/>
      <c r="G153" s="33"/>
      <c r="H153" s="33"/>
      <c r="I153" s="33"/>
      <c r="J153" s="33"/>
      <c r="K153" s="32"/>
    </row>
    <row r="154" spans="1:11" x14ac:dyDescent="0.25">
      <c r="A154" s="33"/>
      <c r="B154" s="199" t="s">
        <v>142</v>
      </c>
      <c r="C154" s="199">
        <f>IF(ISNUMBER(SEARCH("Linux",C37)),F35,0)</f>
        <v>0</v>
      </c>
      <c r="D154" s="199"/>
      <c r="E154" s="199"/>
      <c r="F154" s="33"/>
      <c r="G154" s="33"/>
      <c r="H154" s="33"/>
      <c r="I154" s="33"/>
      <c r="J154" s="33"/>
      <c r="K154" s="32"/>
    </row>
    <row r="155" spans="1:11" x14ac:dyDescent="0.25">
      <c r="A155" s="33"/>
      <c r="B155" s="199" t="s">
        <v>120</v>
      </c>
      <c r="C155" s="199">
        <f>IF(ISNUMBER(SEARCH("Solaris",C37)),D35,0)</f>
        <v>0</v>
      </c>
      <c r="D155" s="199"/>
      <c r="E155" s="199"/>
      <c r="F155" s="33"/>
      <c r="G155" s="33"/>
      <c r="H155" s="33"/>
      <c r="I155" s="33"/>
      <c r="J155" s="33"/>
      <c r="K155" s="32"/>
    </row>
    <row r="156" spans="1:11" x14ac:dyDescent="0.25">
      <c r="A156" s="33"/>
      <c r="B156" s="199" t="s">
        <v>121</v>
      </c>
      <c r="C156" s="199">
        <f>IF(ISNUMBER(SEARCH("Solaris",C37)),F35,0)</f>
        <v>0</v>
      </c>
      <c r="D156" s="199"/>
      <c r="E156" s="199"/>
      <c r="F156" s="33"/>
      <c r="G156" s="33"/>
      <c r="H156" s="33"/>
      <c r="I156" s="33"/>
      <c r="J156" s="33"/>
      <c r="K156" s="32"/>
    </row>
    <row r="157" spans="1:11" x14ac:dyDescent="0.25">
      <c r="A157" s="33"/>
      <c r="B157" s="33"/>
      <c r="C157" s="33"/>
      <c r="D157" s="33"/>
      <c r="E157" s="33"/>
      <c r="F157" s="33"/>
      <c r="G157" s="33"/>
      <c r="H157" s="33"/>
      <c r="I157" s="33"/>
      <c r="J157" s="33"/>
      <c r="K157" s="32"/>
    </row>
    <row r="158" spans="1:11" x14ac:dyDescent="0.25">
      <c r="A158" s="33"/>
      <c r="B158" s="33"/>
      <c r="C158" s="33"/>
      <c r="D158" s="33"/>
      <c r="E158" s="33"/>
      <c r="F158" s="33"/>
      <c r="G158" s="33"/>
      <c r="H158" s="33"/>
      <c r="I158" s="33"/>
      <c r="J158" s="33"/>
      <c r="K158" s="32"/>
    </row>
    <row r="159" spans="1:11" x14ac:dyDescent="0.25">
      <c r="A159" s="33"/>
      <c r="B159" s="33"/>
      <c r="C159" s="33"/>
      <c r="D159" s="33"/>
      <c r="E159" s="33"/>
      <c r="F159" s="33"/>
      <c r="G159" s="33"/>
      <c r="H159" s="33"/>
      <c r="I159" s="33"/>
      <c r="J159" s="33"/>
      <c r="K159" s="32"/>
    </row>
    <row r="160" spans="1:11" x14ac:dyDescent="0.25">
      <c r="A160" s="33"/>
      <c r="B160" s="33"/>
      <c r="C160" s="33"/>
      <c r="D160" s="33"/>
      <c r="E160" s="33"/>
      <c r="F160" s="33"/>
      <c r="G160" s="33"/>
      <c r="H160" s="33"/>
      <c r="I160" s="33"/>
      <c r="J160" s="33"/>
      <c r="K160" s="32"/>
    </row>
    <row r="161" spans="1:11" x14ac:dyDescent="0.25">
      <c r="A161" s="33"/>
      <c r="B161" s="33"/>
      <c r="C161" s="33"/>
      <c r="D161" s="33"/>
      <c r="E161" s="33"/>
      <c r="F161" s="33"/>
      <c r="G161" s="33"/>
      <c r="H161" s="33"/>
      <c r="I161" s="33"/>
      <c r="J161" s="33"/>
      <c r="K161" s="32"/>
    </row>
    <row r="162" spans="1:11" x14ac:dyDescent="0.25">
      <c r="A162" s="33"/>
      <c r="B162" s="33"/>
      <c r="C162" s="33"/>
      <c r="D162" s="33"/>
      <c r="E162" s="33"/>
      <c r="F162" s="33"/>
      <c r="G162" s="33"/>
      <c r="H162" s="33"/>
      <c r="I162" s="33"/>
      <c r="J162" s="33"/>
      <c r="K162" s="32"/>
    </row>
    <row r="163" spans="1:11" x14ac:dyDescent="0.25">
      <c r="A163" s="33"/>
      <c r="B163" s="33"/>
      <c r="C163" s="33"/>
      <c r="D163" s="33"/>
      <c r="E163" s="33"/>
      <c r="F163" s="33"/>
      <c r="G163" s="33"/>
      <c r="H163" s="33"/>
      <c r="I163" s="33"/>
      <c r="J163" s="33"/>
      <c r="K163" s="32"/>
    </row>
    <row r="164" spans="1:11" x14ac:dyDescent="0.25">
      <c r="A164" s="33"/>
      <c r="B164" s="33"/>
      <c r="C164" s="33"/>
      <c r="D164" s="33"/>
      <c r="E164" s="33"/>
      <c r="F164" s="33"/>
      <c r="G164" s="33"/>
      <c r="H164" s="33"/>
      <c r="I164" s="33"/>
      <c r="J164" s="33"/>
      <c r="K164" s="32"/>
    </row>
    <row r="165" spans="1:11" x14ac:dyDescent="0.25">
      <c r="A165" s="33"/>
      <c r="B165" s="33"/>
      <c r="C165" s="33"/>
      <c r="D165" s="33"/>
      <c r="E165" s="33"/>
      <c r="F165" s="33"/>
      <c r="G165" s="33"/>
      <c r="H165" s="33"/>
      <c r="I165" s="33"/>
      <c r="J165" s="33"/>
      <c r="K165" s="32"/>
    </row>
    <row r="166" spans="1:11" x14ac:dyDescent="0.25">
      <c r="A166" s="33"/>
      <c r="B166" s="33"/>
      <c r="C166" s="33"/>
      <c r="D166" s="33"/>
      <c r="E166" s="33"/>
      <c r="F166" s="33"/>
      <c r="G166" s="33"/>
      <c r="H166" s="33"/>
      <c r="I166" s="33"/>
      <c r="J166" s="33"/>
      <c r="K166" s="32"/>
    </row>
    <row r="167" spans="1:11" x14ac:dyDescent="0.25">
      <c r="A167" s="33"/>
      <c r="B167" s="33"/>
      <c r="C167" s="33"/>
      <c r="D167" s="33"/>
      <c r="E167" s="33"/>
      <c r="F167" s="33"/>
      <c r="G167" s="33"/>
      <c r="H167" s="33"/>
      <c r="I167" s="33"/>
      <c r="J167" s="33"/>
      <c r="K167" s="32"/>
    </row>
    <row r="168" spans="1:11" x14ac:dyDescent="0.25">
      <c r="A168" s="33"/>
      <c r="B168" s="33"/>
      <c r="C168" s="33"/>
      <c r="D168" s="33"/>
      <c r="E168" s="33"/>
      <c r="F168" s="33"/>
      <c r="G168" s="33"/>
      <c r="H168" s="33"/>
      <c r="I168" s="33"/>
      <c r="J168" s="33"/>
      <c r="K168" s="32"/>
    </row>
    <row r="169" spans="1:11" x14ac:dyDescent="0.25">
      <c r="A169" s="33"/>
      <c r="B169" s="33"/>
      <c r="C169" s="33"/>
      <c r="D169" s="33"/>
      <c r="E169" s="33"/>
      <c r="F169" s="33"/>
      <c r="G169" s="33"/>
      <c r="H169" s="33"/>
      <c r="I169" s="33"/>
      <c r="J169" s="33"/>
      <c r="K169" s="32"/>
    </row>
    <row r="170" spans="1:11" x14ac:dyDescent="0.25">
      <c r="A170" s="33"/>
      <c r="B170" s="33"/>
      <c r="C170" s="33"/>
      <c r="D170" s="33"/>
      <c r="E170" s="33"/>
      <c r="F170" s="33"/>
      <c r="G170" s="33"/>
      <c r="H170" s="33"/>
      <c r="I170" s="33"/>
      <c r="J170" s="33"/>
      <c r="K170" s="32"/>
    </row>
    <row r="171" spans="1:11" x14ac:dyDescent="0.25">
      <c r="A171" s="33"/>
      <c r="B171" s="33"/>
      <c r="C171" s="33"/>
      <c r="D171" s="33"/>
      <c r="E171" s="33"/>
      <c r="F171" s="33"/>
      <c r="G171" s="33"/>
      <c r="H171" s="33"/>
      <c r="I171" s="33"/>
      <c r="J171" s="33"/>
      <c r="K171" s="32"/>
    </row>
    <row r="172" spans="1:11" x14ac:dyDescent="0.25">
      <c r="A172" s="33"/>
      <c r="B172" s="33"/>
      <c r="C172" s="33"/>
      <c r="D172" s="33"/>
      <c r="E172" s="33"/>
      <c r="F172" s="33"/>
      <c r="G172" s="33"/>
      <c r="H172" s="33"/>
      <c r="I172" s="33"/>
      <c r="J172" s="33"/>
      <c r="K172" s="32"/>
    </row>
    <row r="173" spans="1:11" x14ac:dyDescent="0.25">
      <c r="A173" s="33"/>
      <c r="B173" s="33"/>
      <c r="C173" s="33"/>
      <c r="D173" s="33"/>
      <c r="E173" s="33"/>
      <c r="F173" s="33"/>
      <c r="G173" s="33"/>
      <c r="H173" s="33"/>
      <c r="I173" s="33"/>
      <c r="J173" s="33"/>
      <c r="K173" s="32"/>
    </row>
    <row r="174" spans="1:11" x14ac:dyDescent="0.25">
      <c r="A174" s="33"/>
      <c r="B174" s="33"/>
      <c r="C174" s="33"/>
      <c r="D174" s="33"/>
      <c r="E174" s="33"/>
      <c r="F174" s="33"/>
      <c r="G174" s="33"/>
      <c r="H174" s="33"/>
      <c r="I174" s="33"/>
      <c r="J174" s="33"/>
      <c r="K174" s="32"/>
    </row>
    <row r="175" spans="1:11" x14ac:dyDescent="0.25">
      <c r="A175" s="33"/>
      <c r="B175" s="33"/>
      <c r="C175" s="33"/>
      <c r="D175" s="33"/>
      <c r="E175" s="33"/>
      <c r="F175" s="33"/>
      <c r="G175" s="33"/>
      <c r="H175" s="33"/>
      <c r="I175" s="33"/>
      <c r="J175" s="33"/>
      <c r="K175" s="32"/>
    </row>
    <row r="176" spans="1:11" x14ac:dyDescent="0.25">
      <c r="A176" s="33"/>
      <c r="B176" s="33"/>
      <c r="C176" s="33"/>
      <c r="D176" s="33"/>
      <c r="E176" s="33"/>
      <c r="F176" s="33"/>
      <c r="G176" s="33"/>
      <c r="H176" s="33"/>
      <c r="I176" s="33"/>
      <c r="J176" s="33"/>
      <c r="K176" s="32"/>
    </row>
    <row r="177" spans="1:11" x14ac:dyDescent="0.25">
      <c r="A177" s="33"/>
      <c r="B177" s="33"/>
      <c r="C177" s="33"/>
      <c r="D177" s="33"/>
      <c r="E177" s="33"/>
      <c r="F177" s="33"/>
      <c r="G177" s="33"/>
      <c r="H177" s="33"/>
      <c r="I177" s="33"/>
      <c r="J177" s="33"/>
      <c r="K177" s="32"/>
    </row>
    <row r="178" spans="1:11" x14ac:dyDescent="0.25">
      <c r="A178" s="33"/>
      <c r="B178" s="33"/>
      <c r="C178" s="33"/>
      <c r="D178" s="33"/>
      <c r="E178" s="33"/>
      <c r="F178" s="33"/>
      <c r="G178" s="33"/>
      <c r="H178" s="33"/>
      <c r="I178" s="33"/>
      <c r="J178" s="33"/>
      <c r="K178" s="32"/>
    </row>
    <row r="179" spans="1:11" x14ac:dyDescent="0.25">
      <c r="A179" s="33"/>
      <c r="B179" s="33"/>
      <c r="C179" s="33"/>
      <c r="D179" s="33"/>
      <c r="E179" s="33"/>
      <c r="F179" s="33"/>
      <c r="G179" s="33"/>
      <c r="H179" s="33"/>
      <c r="I179" s="33"/>
      <c r="J179" s="33"/>
      <c r="K179" s="32"/>
    </row>
    <row r="180" spans="1:11" x14ac:dyDescent="0.25">
      <c r="A180" s="33"/>
      <c r="B180" s="33"/>
      <c r="C180" s="33"/>
      <c r="D180" s="33"/>
      <c r="E180" s="33"/>
      <c r="F180" s="33"/>
      <c r="G180" s="33"/>
      <c r="H180" s="33"/>
      <c r="I180" s="33"/>
      <c r="J180" s="33"/>
      <c r="K180" s="32"/>
    </row>
    <row r="181" spans="1:11" x14ac:dyDescent="0.25">
      <c r="A181" s="33"/>
      <c r="B181" s="33"/>
      <c r="C181" s="33"/>
      <c r="D181" s="33"/>
      <c r="E181" s="33"/>
      <c r="F181" s="33"/>
      <c r="G181" s="33"/>
      <c r="H181" s="33"/>
      <c r="I181" s="33"/>
      <c r="J181" s="33"/>
      <c r="K181" s="32"/>
    </row>
    <row r="182" spans="1:11" x14ac:dyDescent="0.25">
      <c r="A182" s="33"/>
      <c r="B182" s="33"/>
      <c r="C182" s="33"/>
      <c r="D182" s="33"/>
      <c r="E182" s="33"/>
      <c r="F182" s="33"/>
      <c r="G182" s="33"/>
      <c r="H182" s="33"/>
      <c r="I182" s="33"/>
      <c r="J182" s="33"/>
      <c r="K182" s="32"/>
    </row>
    <row r="183" spans="1:11" x14ac:dyDescent="0.25">
      <c r="A183" s="33"/>
      <c r="B183" s="33"/>
      <c r="C183" s="33"/>
      <c r="D183" s="33"/>
      <c r="E183" s="33"/>
      <c r="F183" s="33"/>
      <c r="G183" s="33"/>
      <c r="H183" s="33"/>
      <c r="I183" s="33"/>
      <c r="J183" s="33"/>
      <c r="K183" s="32"/>
    </row>
    <row r="184" spans="1:11" x14ac:dyDescent="0.25">
      <c r="A184" s="33"/>
      <c r="B184" s="33"/>
      <c r="C184" s="33"/>
      <c r="D184" s="33"/>
      <c r="E184" s="33"/>
      <c r="F184" s="33"/>
      <c r="G184" s="33"/>
      <c r="H184" s="33"/>
      <c r="I184" s="33"/>
      <c r="J184" s="33"/>
      <c r="K184" s="32"/>
    </row>
    <row r="185" spans="1:11" x14ac:dyDescent="0.25">
      <c r="A185" s="33"/>
      <c r="B185" s="33"/>
      <c r="C185" s="33"/>
      <c r="D185" s="33"/>
      <c r="E185" s="33"/>
      <c r="F185" s="33"/>
      <c r="G185" s="33"/>
      <c r="H185" s="33"/>
      <c r="I185" s="33"/>
      <c r="J185" s="33"/>
      <c r="K185" s="32"/>
    </row>
    <row r="186" spans="1:11" x14ac:dyDescent="0.25">
      <c r="A186" s="33"/>
      <c r="B186" s="33"/>
      <c r="C186" s="33"/>
      <c r="D186" s="33"/>
      <c r="E186" s="33"/>
      <c r="F186" s="33"/>
      <c r="G186" s="33"/>
      <c r="H186" s="33"/>
      <c r="I186" s="33"/>
      <c r="J186" s="33"/>
      <c r="K186" s="32"/>
    </row>
    <row r="187" spans="1:11" x14ac:dyDescent="0.25">
      <c r="A187" s="33"/>
      <c r="B187" s="33"/>
      <c r="C187" s="33"/>
      <c r="D187" s="33"/>
      <c r="E187" s="33"/>
      <c r="F187" s="33"/>
      <c r="G187" s="33"/>
      <c r="H187" s="33"/>
      <c r="I187" s="33"/>
      <c r="J187" s="33"/>
      <c r="K187" s="32"/>
    </row>
    <row r="188" spans="1:11" x14ac:dyDescent="0.25">
      <c r="A188" s="33"/>
      <c r="B188" s="33"/>
      <c r="C188" s="33"/>
      <c r="D188" s="33"/>
      <c r="E188" s="33"/>
      <c r="F188" s="33"/>
      <c r="G188" s="33"/>
      <c r="H188" s="33"/>
      <c r="I188" s="33"/>
      <c r="J188" s="33"/>
      <c r="K188" s="32"/>
    </row>
    <row r="189" spans="1:11" x14ac:dyDescent="0.25">
      <c r="A189" s="33"/>
      <c r="B189" s="33"/>
      <c r="C189" s="33"/>
      <c r="D189" s="33"/>
      <c r="E189" s="33"/>
      <c r="F189" s="33"/>
      <c r="G189" s="33"/>
      <c r="H189" s="33"/>
      <c r="I189" s="33"/>
      <c r="J189" s="33"/>
      <c r="K189" s="32"/>
    </row>
    <row r="190" spans="1:11" x14ac:dyDescent="0.25">
      <c r="A190" s="33"/>
      <c r="B190" s="33"/>
      <c r="C190" s="33"/>
      <c r="D190" s="33"/>
      <c r="E190" s="33"/>
      <c r="F190" s="33"/>
      <c r="G190" s="33"/>
      <c r="H190" s="33"/>
      <c r="I190" s="33"/>
      <c r="J190" s="33"/>
      <c r="K190" s="32"/>
    </row>
    <row r="191" spans="1:11" x14ac:dyDescent="0.25">
      <c r="A191" s="33"/>
      <c r="B191" s="33"/>
      <c r="C191" s="33"/>
      <c r="D191" s="33"/>
      <c r="E191" s="33"/>
      <c r="F191" s="33"/>
      <c r="G191" s="33"/>
      <c r="H191" s="33"/>
      <c r="I191" s="33"/>
      <c r="J191" s="33"/>
      <c r="K191" s="32"/>
    </row>
    <row r="192" spans="1:11" x14ac:dyDescent="0.25">
      <c r="A192" s="33"/>
      <c r="B192" s="33"/>
      <c r="C192" s="33"/>
      <c r="D192" s="33"/>
      <c r="E192" s="33"/>
      <c r="F192" s="33"/>
      <c r="G192" s="33"/>
      <c r="H192" s="33"/>
      <c r="I192" s="33"/>
      <c r="J192" s="33"/>
      <c r="K192" s="32"/>
    </row>
    <row r="193" spans="1:11" x14ac:dyDescent="0.25">
      <c r="A193" s="33"/>
      <c r="B193" s="33"/>
      <c r="C193" s="33"/>
      <c r="D193" s="33"/>
      <c r="E193" s="33"/>
      <c r="F193" s="33"/>
      <c r="G193" s="33"/>
      <c r="H193" s="33"/>
      <c r="I193" s="33"/>
      <c r="J193" s="33"/>
      <c r="K193" s="32"/>
    </row>
    <row r="194" spans="1:11" x14ac:dyDescent="0.25">
      <c r="A194" s="33"/>
      <c r="B194" s="33"/>
      <c r="C194" s="33"/>
      <c r="D194" s="33"/>
      <c r="E194" s="33"/>
      <c r="F194" s="33"/>
      <c r="G194" s="33"/>
      <c r="H194" s="33"/>
      <c r="I194" s="33"/>
      <c r="J194" s="33"/>
      <c r="K194" s="32"/>
    </row>
    <row r="195" spans="1:11" x14ac:dyDescent="0.25">
      <c r="A195" s="33"/>
      <c r="B195" s="33"/>
      <c r="C195" s="33"/>
      <c r="D195" s="33"/>
      <c r="E195" s="33"/>
      <c r="F195" s="33"/>
      <c r="G195" s="33"/>
      <c r="H195" s="33"/>
      <c r="I195" s="33"/>
      <c r="J195" s="33"/>
      <c r="K195" s="32"/>
    </row>
    <row r="196" spans="1:11" x14ac:dyDescent="0.25">
      <c r="A196" s="33"/>
      <c r="B196" s="33"/>
      <c r="C196" s="33"/>
      <c r="D196" s="33"/>
      <c r="E196" s="33"/>
      <c r="F196" s="33"/>
      <c r="G196" s="33"/>
      <c r="H196" s="33"/>
      <c r="I196" s="33"/>
      <c r="J196" s="33"/>
      <c r="K196" s="32"/>
    </row>
    <row r="197" spans="1:11" x14ac:dyDescent="0.25">
      <c r="A197" s="33"/>
      <c r="B197" s="33"/>
      <c r="C197" s="33"/>
      <c r="D197" s="33"/>
      <c r="E197" s="33"/>
      <c r="F197" s="33"/>
      <c r="G197" s="33"/>
      <c r="H197" s="33"/>
      <c r="I197" s="33"/>
      <c r="J197" s="33"/>
      <c r="K197" s="32"/>
    </row>
    <row r="198" spans="1:11" x14ac:dyDescent="0.25">
      <c r="A198" s="33"/>
      <c r="B198" s="33"/>
      <c r="C198" s="33"/>
      <c r="D198" s="33"/>
      <c r="E198" s="33"/>
      <c r="F198" s="33"/>
      <c r="G198" s="33"/>
      <c r="H198" s="33"/>
      <c r="I198" s="33"/>
      <c r="J198" s="33"/>
      <c r="K198" s="32"/>
    </row>
    <row r="199" spans="1:11" x14ac:dyDescent="0.25">
      <c r="A199" s="33"/>
      <c r="B199" s="33"/>
      <c r="C199" s="33"/>
      <c r="D199" s="33"/>
      <c r="E199" s="33"/>
      <c r="F199" s="33"/>
      <c r="G199" s="33"/>
      <c r="H199" s="33"/>
      <c r="I199" s="33"/>
      <c r="J199" s="33"/>
      <c r="K199" s="32"/>
    </row>
    <row r="200" spans="1:11" x14ac:dyDescent="0.25">
      <c r="A200" s="33"/>
      <c r="B200" s="33"/>
      <c r="C200" s="33"/>
      <c r="D200" s="33"/>
      <c r="E200" s="33"/>
      <c r="F200" s="33"/>
      <c r="G200" s="33"/>
      <c r="H200" s="33"/>
      <c r="I200" s="33"/>
      <c r="J200" s="33"/>
      <c r="K200" s="32"/>
    </row>
    <row r="201" spans="1:11" x14ac:dyDescent="0.25">
      <c r="A201" s="33"/>
      <c r="B201" s="33"/>
      <c r="C201" s="33"/>
      <c r="D201" s="33"/>
      <c r="E201" s="33"/>
      <c r="F201" s="33"/>
      <c r="G201" s="33"/>
      <c r="H201" s="33"/>
      <c r="I201" s="33"/>
      <c r="J201" s="33"/>
      <c r="K201" s="32"/>
    </row>
    <row r="202" spans="1:11" x14ac:dyDescent="0.25">
      <c r="A202" s="33"/>
      <c r="B202" s="33"/>
      <c r="C202" s="33"/>
      <c r="D202" s="33"/>
      <c r="E202" s="33"/>
      <c r="F202" s="33"/>
      <c r="G202" s="33"/>
      <c r="H202" s="33"/>
      <c r="I202" s="33"/>
      <c r="J202" s="33"/>
      <c r="K202" s="32"/>
    </row>
    <row r="203" spans="1:11" x14ac:dyDescent="0.25">
      <c r="A203" s="33"/>
      <c r="B203" s="33"/>
      <c r="C203" s="33"/>
      <c r="D203" s="33"/>
      <c r="E203" s="33"/>
      <c r="F203" s="33"/>
      <c r="G203" s="33"/>
      <c r="H203" s="33"/>
      <c r="I203" s="33"/>
      <c r="J203" s="33"/>
      <c r="K203" s="32"/>
    </row>
    <row r="204" spans="1:11" x14ac:dyDescent="0.25">
      <c r="A204" s="33"/>
      <c r="B204" s="33"/>
      <c r="C204" s="33"/>
      <c r="D204" s="33"/>
      <c r="E204" s="33"/>
      <c r="F204" s="33"/>
      <c r="G204" s="33"/>
      <c r="H204" s="33"/>
      <c r="I204" s="33"/>
      <c r="J204" s="33"/>
      <c r="K204" s="32"/>
    </row>
    <row r="205" spans="1:11" x14ac:dyDescent="0.25">
      <c r="A205" s="33"/>
      <c r="B205" s="33"/>
      <c r="C205" s="33"/>
      <c r="D205" s="33"/>
      <c r="E205" s="33"/>
      <c r="F205" s="33"/>
      <c r="G205" s="33"/>
      <c r="H205" s="33"/>
      <c r="I205" s="33"/>
      <c r="J205" s="33"/>
      <c r="K205" s="32"/>
    </row>
    <row r="206" spans="1:11" x14ac:dyDescent="0.25">
      <c r="A206" s="33"/>
      <c r="B206" s="33"/>
      <c r="C206" s="33"/>
      <c r="D206" s="33"/>
      <c r="E206" s="33"/>
      <c r="F206" s="33"/>
      <c r="G206" s="33"/>
      <c r="H206" s="33"/>
      <c r="I206" s="33"/>
      <c r="J206" s="33"/>
      <c r="K206" s="32"/>
    </row>
    <row r="207" spans="1:11" x14ac:dyDescent="0.25">
      <c r="A207" s="33"/>
      <c r="B207" s="33"/>
      <c r="C207" s="33"/>
      <c r="D207" s="33"/>
      <c r="E207" s="33"/>
      <c r="F207" s="33"/>
      <c r="G207" s="33"/>
      <c r="H207" s="33"/>
      <c r="I207" s="33"/>
      <c r="J207" s="33"/>
      <c r="K207" s="32"/>
    </row>
    <row r="208" spans="1:11" x14ac:dyDescent="0.25">
      <c r="A208" s="33"/>
      <c r="B208" s="33"/>
      <c r="C208" s="33"/>
      <c r="D208" s="33"/>
      <c r="E208" s="33"/>
      <c r="F208" s="33"/>
      <c r="G208" s="33"/>
      <c r="H208" s="33"/>
      <c r="I208" s="33"/>
      <c r="J208" s="33"/>
      <c r="K208" s="32"/>
    </row>
    <row r="209" spans="1:11" x14ac:dyDescent="0.25">
      <c r="A209" s="33"/>
      <c r="B209" s="33"/>
      <c r="C209" s="33"/>
      <c r="D209" s="33"/>
      <c r="E209" s="33"/>
      <c r="F209" s="33"/>
      <c r="G209" s="33"/>
      <c r="H209" s="33"/>
      <c r="I209" s="33"/>
      <c r="J209" s="33"/>
      <c r="K209" s="32"/>
    </row>
    <row r="210" spans="1:11" x14ac:dyDescent="0.25">
      <c r="A210" s="33"/>
      <c r="B210" s="33"/>
      <c r="C210" s="33"/>
      <c r="D210" s="33"/>
      <c r="E210" s="33"/>
      <c r="F210" s="33"/>
      <c r="G210" s="33"/>
      <c r="H210" s="33"/>
      <c r="I210" s="33"/>
      <c r="J210" s="33"/>
      <c r="K210" s="32"/>
    </row>
    <row r="211" spans="1:11" x14ac:dyDescent="0.25">
      <c r="A211" s="33"/>
      <c r="B211" s="33"/>
      <c r="C211" s="33"/>
      <c r="D211" s="33"/>
      <c r="E211" s="33"/>
      <c r="F211" s="33"/>
      <c r="G211" s="33"/>
      <c r="H211" s="33"/>
      <c r="I211" s="33"/>
      <c r="J211" s="33"/>
      <c r="K211" s="32"/>
    </row>
    <row r="212" spans="1:11" x14ac:dyDescent="0.25">
      <c r="A212" s="33"/>
      <c r="B212" s="33"/>
      <c r="C212" s="33"/>
      <c r="D212" s="33"/>
      <c r="E212" s="33"/>
      <c r="F212" s="33"/>
      <c r="G212" s="33"/>
      <c r="H212" s="33"/>
      <c r="I212" s="33"/>
      <c r="J212" s="33"/>
      <c r="K212" s="32"/>
    </row>
    <row r="213" spans="1:11" x14ac:dyDescent="0.25">
      <c r="A213" s="33"/>
      <c r="B213" s="33"/>
      <c r="C213" s="33"/>
      <c r="D213" s="33"/>
      <c r="E213" s="33"/>
      <c r="F213" s="33"/>
      <c r="G213" s="33"/>
      <c r="H213" s="33"/>
      <c r="I213" s="33"/>
      <c r="J213" s="33"/>
      <c r="K213" s="32"/>
    </row>
    <row r="214" spans="1:11" x14ac:dyDescent="0.25">
      <c r="A214" s="33"/>
      <c r="B214" s="33"/>
      <c r="C214" s="33"/>
      <c r="D214" s="33"/>
      <c r="E214" s="33"/>
      <c r="F214" s="33"/>
      <c r="G214" s="33"/>
      <c r="H214" s="33"/>
      <c r="I214" s="33"/>
      <c r="J214" s="33"/>
      <c r="K214" s="32"/>
    </row>
    <row r="215" spans="1:11" x14ac:dyDescent="0.25">
      <c r="A215" s="33"/>
      <c r="B215" s="33"/>
      <c r="C215" s="33"/>
      <c r="D215" s="33"/>
      <c r="E215" s="33"/>
      <c r="F215" s="33"/>
      <c r="G215" s="33"/>
      <c r="H215" s="33"/>
      <c r="I215" s="33"/>
      <c r="J215" s="33"/>
      <c r="K215" s="32"/>
    </row>
    <row r="216" spans="1:11" x14ac:dyDescent="0.25">
      <c r="A216" s="33"/>
      <c r="B216" s="33"/>
      <c r="C216" s="33"/>
      <c r="D216" s="33"/>
      <c r="E216" s="33"/>
      <c r="F216" s="33"/>
      <c r="G216" s="33"/>
      <c r="H216" s="33"/>
      <c r="I216" s="33"/>
      <c r="J216" s="33"/>
      <c r="K216" s="32"/>
    </row>
    <row r="217" spans="1:11" x14ac:dyDescent="0.25">
      <c r="A217" s="33"/>
      <c r="B217" s="33"/>
      <c r="C217" s="33"/>
      <c r="D217" s="33"/>
      <c r="E217" s="33"/>
      <c r="F217" s="33"/>
      <c r="G217" s="33"/>
      <c r="H217" s="33"/>
      <c r="I217" s="33"/>
      <c r="J217" s="33"/>
      <c r="K217" s="32"/>
    </row>
    <row r="218" spans="1:11" x14ac:dyDescent="0.25">
      <c r="A218" s="33"/>
      <c r="B218" s="33"/>
      <c r="C218" s="33"/>
      <c r="D218" s="33"/>
      <c r="E218" s="33"/>
      <c r="F218" s="33"/>
      <c r="G218" s="33"/>
      <c r="H218" s="33"/>
      <c r="I218" s="33"/>
      <c r="J218" s="33"/>
      <c r="K218" s="32"/>
    </row>
    <row r="219" spans="1:11" x14ac:dyDescent="0.25">
      <c r="A219" s="33"/>
      <c r="B219" s="33"/>
      <c r="C219" s="33"/>
      <c r="D219" s="33"/>
      <c r="E219" s="33"/>
      <c r="F219" s="33"/>
      <c r="G219" s="33"/>
      <c r="H219" s="33"/>
      <c r="I219" s="33"/>
      <c r="J219" s="33"/>
      <c r="K219" s="32"/>
    </row>
    <row r="220" spans="1:11" x14ac:dyDescent="0.25">
      <c r="A220" s="33"/>
      <c r="B220" s="33"/>
      <c r="C220" s="33"/>
      <c r="D220" s="33"/>
      <c r="E220" s="33"/>
      <c r="F220" s="33"/>
      <c r="G220" s="33"/>
      <c r="H220" s="33"/>
      <c r="I220" s="33"/>
      <c r="J220" s="33"/>
      <c r="K220" s="32"/>
    </row>
    <row r="221" spans="1:11" x14ac:dyDescent="0.25">
      <c r="A221" s="33"/>
      <c r="B221" s="33"/>
      <c r="C221" s="33"/>
      <c r="D221" s="33"/>
      <c r="E221" s="33"/>
      <c r="F221" s="33"/>
      <c r="G221" s="33"/>
      <c r="H221" s="33"/>
      <c r="I221" s="33"/>
      <c r="J221" s="33"/>
      <c r="K221" s="32"/>
    </row>
    <row r="222" spans="1:11" x14ac:dyDescent="0.25">
      <c r="A222" s="33"/>
      <c r="B222" s="33"/>
      <c r="C222" s="33"/>
      <c r="D222" s="33"/>
      <c r="E222" s="33"/>
      <c r="F222" s="33"/>
      <c r="G222" s="33"/>
      <c r="H222" s="33"/>
      <c r="I222" s="33"/>
      <c r="J222" s="33"/>
      <c r="K222" s="32"/>
    </row>
    <row r="223" spans="1:11" x14ac:dyDescent="0.25">
      <c r="A223" s="33"/>
      <c r="B223" s="33"/>
      <c r="C223" s="33"/>
      <c r="D223" s="33"/>
      <c r="E223" s="33"/>
      <c r="F223" s="33"/>
      <c r="G223" s="33"/>
      <c r="H223" s="33"/>
      <c r="I223" s="33"/>
      <c r="J223" s="33"/>
      <c r="K223" s="32"/>
    </row>
    <row r="224" spans="1:11" x14ac:dyDescent="0.25">
      <c r="A224" s="33"/>
      <c r="B224" s="33"/>
      <c r="C224" s="33"/>
      <c r="D224" s="33"/>
      <c r="E224" s="33"/>
      <c r="F224" s="33"/>
      <c r="G224" s="33"/>
      <c r="H224" s="33"/>
      <c r="I224" s="33"/>
      <c r="J224" s="33"/>
      <c r="K224" s="32"/>
    </row>
    <row r="225" spans="1:11" x14ac:dyDescent="0.25">
      <c r="A225" s="33"/>
      <c r="B225" s="33"/>
      <c r="C225" s="33"/>
      <c r="D225" s="33"/>
      <c r="E225" s="33"/>
      <c r="F225" s="33"/>
      <c r="G225" s="33"/>
      <c r="H225" s="33"/>
      <c r="I225" s="33"/>
      <c r="J225" s="33"/>
      <c r="K225" s="32"/>
    </row>
    <row r="226" spans="1:11" x14ac:dyDescent="0.25">
      <c r="A226" s="33"/>
      <c r="B226" s="33"/>
      <c r="C226" s="33"/>
      <c r="D226" s="33"/>
      <c r="E226" s="33"/>
      <c r="F226" s="33"/>
      <c r="G226" s="33"/>
      <c r="H226" s="33"/>
      <c r="I226" s="33"/>
      <c r="J226" s="33"/>
      <c r="K226" s="32"/>
    </row>
    <row r="227" spans="1:11" x14ac:dyDescent="0.25">
      <c r="A227" s="33"/>
      <c r="B227" s="33"/>
      <c r="C227" s="33"/>
      <c r="D227" s="33"/>
      <c r="E227" s="33"/>
      <c r="F227" s="33"/>
      <c r="G227" s="33"/>
      <c r="H227" s="33"/>
      <c r="I227" s="33"/>
      <c r="J227" s="33"/>
      <c r="K227" s="32"/>
    </row>
    <row r="228" spans="1:11" x14ac:dyDescent="0.25">
      <c r="A228" s="33"/>
      <c r="B228" s="33"/>
      <c r="C228" s="33"/>
      <c r="D228" s="33"/>
      <c r="E228" s="33"/>
      <c r="F228" s="33"/>
      <c r="G228" s="33"/>
      <c r="H228" s="33"/>
      <c r="I228" s="33"/>
      <c r="J228" s="33"/>
      <c r="K228" s="32"/>
    </row>
    <row r="229" spans="1:11" x14ac:dyDescent="0.25">
      <c r="A229" s="33"/>
      <c r="B229" s="33"/>
      <c r="C229" s="33"/>
      <c r="D229" s="33"/>
      <c r="E229" s="33"/>
      <c r="F229" s="33"/>
      <c r="G229" s="33"/>
      <c r="H229" s="33"/>
      <c r="I229" s="33"/>
      <c r="J229" s="33"/>
      <c r="K229" s="32"/>
    </row>
    <row r="230" spans="1:11" x14ac:dyDescent="0.25">
      <c r="A230" s="33"/>
      <c r="B230" s="33"/>
      <c r="C230" s="33"/>
      <c r="D230" s="33"/>
      <c r="E230" s="33"/>
      <c r="F230" s="33"/>
      <c r="G230" s="33"/>
      <c r="H230" s="33"/>
      <c r="I230" s="33"/>
      <c r="J230" s="33"/>
      <c r="K230" s="32"/>
    </row>
    <row r="231" spans="1:11" x14ac:dyDescent="0.25">
      <c r="A231" s="33"/>
      <c r="B231" s="33"/>
      <c r="C231" s="33"/>
      <c r="D231" s="33"/>
      <c r="E231" s="33"/>
      <c r="F231" s="33"/>
      <c r="G231" s="33"/>
      <c r="H231" s="33"/>
      <c r="I231" s="33"/>
      <c r="J231" s="33"/>
      <c r="K231" s="32"/>
    </row>
    <row r="232" spans="1:11" x14ac:dyDescent="0.25">
      <c r="A232" s="33"/>
      <c r="B232" s="33"/>
      <c r="C232" s="33"/>
      <c r="D232" s="33"/>
      <c r="E232" s="33"/>
      <c r="F232" s="33"/>
      <c r="G232" s="33"/>
      <c r="H232" s="33"/>
      <c r="I232" s="33"/>
      <c r="J232" s="33"/>
      <c r="K232" s="32"/>
    </row>
    <row r="233" spans="1:11" x14ac:dyDescent="0.25">
      <c r="A233" s="33"/>
      <c r="B233" s="33"/>
      <c r="C233" s="33"/>
      <c r="D233" s="33"/>
      <c r="E233" s="33"/>
      <c r="F233" s="33"/>
      <c r="G233" s="33"/>
      <c r="H233" s="33"/>
      <c r="I233" s="33"/>
      <c r="J233" s="33"/>
      <c r="K233" s="32"/>
    </row>
    <row r="234" spans="1:11" x14ac:dyDescent="0.25">
      <c r="A234" s="33"/>
      <c r="B234" s="33"/>
      <c r="C234" s="33"/>
      <c r="D234" s="33"/>
      <c r="E234" s="33"/>
      <c r="F234" s="33"/>
      <c r="G234" s="33"/>
      <c r="H234" s="33"/>
      <c r="I234" s="33"/>
      <c r="J234" s="33"/>
      <c r="K234" s="32"/>
    </row>
    <row r="235" spans="1:11" x14ac:dyDescent="0.25">
      <c r="A235" s="33"/>
      <c r="B235" s="33"/>
      <c r="C235" s="33"/>
      <c r="D235" s="33"/>
      <c r="E235" s="33"/>
      <c r="F235" s="33"/>
      <c r="G235" s="33"/>
      <c r="H235" s="33"/>
      <c r="I235" s="33"/>
      <c r="J235" s="33"/>
      <c r="K235" s="32"/>
    </row>
    <row r="236" spans="1:11" x14ac:dyDescent="0.25">
      <c r="A236" s="33"/>
      <c r="B236" s="33"/>
      <c r="C236" s="33"/>
      <c r="D236" s="33"/>
      <c r="E236" s="33"/>
      <c r="F236" s="33"/>
      <c r="G236" s="33"/>
      <c r="H236" s="33"/>
      <c r="I236" s="33"/>
      <c r="J236" s="33"/>
      <c r="K236" s="32"/>
    </row>
    <row r="237" spans="1:11" x14ac:dyDescent="0.25">
      <c r="A237" s="33"/>
      <c r="B237" s="33"/>
      <c r="C237" s="33"/>
      <c r="D237" s="33"/>
      <c r="E237" s="33"/>
      <c r="F237" s="33"/>
      <c r="G237" s="33"/>
      <c r="H237" s="33"/>
      <c r="I237" s="33"/>
      <c r="J237" s="33"/>
      <c r="K237" s="32"/>
    </row>
    <row r="238" spans="1:11" x14ac:dyDescent="0.25">
      <c r="A238" s="33"/>
      <c r="B238" s="33"/>
      <c r="C238" s="33"/>
      <c r="D238" s="33"/>
      <c r="E238" s="33"/>
      <c r="F238" s="33"/>
      <c r="G238" s="33"/>
      <c r="H238" s="33"/>
      <c r="I238" s="33"/>
      <c r="J238" s="33"/>
      <c r="K238" s="32"/>
    </row>
    <row r="239" spans="1:11" x14ac:dyDescent="0.25">
      <c r="A239" s="33"/>
      <c r="B239" s="33"/>
      <c r="C239" s="33"/>
      <c r="D239" s="33"/>
      <c r="E239" s="33"/>
      <c r="F239" s="33"/>
      <c r="G239" s="33"/>
      <c r="H239" s="33"/>
      <c r="I239" s="33"/>
      <c r="J239" s="33"/>
      <c r="K239" s="32"/>
    </row>
    <row r="240" spans="1:11" x14ac:dyDescent="0.25">
      <c r="A240" s="33"/>
      <c r="B240" s="33"/>
      <c r="C240" s="33"/>
      <c r="D240" s="33"/>
      <c r="E240" s="33"/>
      <c r="F240" s="33"/>
      <c r="G240" s="33"/>
      <c r="H240" s="33"/>
      <c r="I240" s="33"/>
      <c r="J240" s="33"/>
      <c r="K240" s="32"/>
    </row>
    <row r="241" spans="1:11" x14ac:dyDescent="0.25">
      <c r="A241" s="33"/>
      <c r="B241" s="33"/>
      <c r="C241" s="33"/>
      <c r="D241" s="33"/>
      <c r="E241" s="33"/>
      <c r="F241" s="33"/>
      <c r="G241" s="33"/>
      <c r="H241" s="33"/>
      <c r="I241" s="33"/>
      <c r="J241" s="33"/>
      <c r="K241" s="32"/>
    </row>
    <row r="242" spans="1:11" x14ac:dyDescent="0.25">
      <c r="A242" s="33"/>
      <c r="B242" s="33"/>
      <c r="C242" s="33"/>
      <c r="D242" s="33"/>
      <c r="E242" s="33"/>
      <c r="F242" s="33"/>
      <c r="G242" s="33"/>
      <c r="H242" s="33"/>
      <c r="I242" s="33"/>
      <c r="J242" s="33"/>
      <c r="K242" s="32"/>
    </row>
    <row r="243" spans="1:11" x14ac:dyDescent="0.25">
      <c r="A243" s="33"/>
      <c r="B243" s="33"/>
      <c r="C243" s="33"/>
      <c r="D243" s="33"/>
      <c r="E243" s="33"/>
      <c r="F243" s="33"/>
      <c r="G243" s="33"/>
      <c r="H243" s="33"/>
      <c r="I243" s="33"/>
      <c r="J243" s="33"/>
      <c r="K243" s="32"/>
    </row>
    <row r="244" spans="1:11" x14ac:dyDescent="0.25">
      <c r="A244" s="33"/>
      <c r="B244" s="33"/>
      <c r="C244" s="33"/>
      <c r="D244" s="33"/>
      <c r="E244" s="33"/>
      <c r="F244" s="33"/>
      <c r="G244" s="33"/>
      <c r="H244" s="33"/>
      <c r="I244" s="33"/>
      <c r="J244" s="33"/>
      <c r="K244" s="32"/>
    </row>
    <row r="245" spans="1:11" x14ac:dyDescent="0.25">
      <c r="A245" s="33"/>
      <c r="B245" s="33"/>
      <c r="C245" s="33"/>
      <c r="D245" s="33"/>
      <c r="E245" s="33"/>
      <c r="F245" s="33"/>
      <c r="G245" s="33"/>
      <c r="H245" s="33"/>
      <c r="I245" s="33"/>
      <c r="J245" s="33"/>
      <c r="K245" s="32"/>
    </row>
    <row r="246" spans="1:11" x14ac:dyDescent="0.25">
      <c r="A246" s="33"/>
      <c r="B246" s="33"/>
      <c r="C246" s="33"/>
      <c r="D246" s="33"/>
      <c r="E246" s="33"/>
      <c r="F246" s="33"/>
      <c r="G246" s="33"/>
      <c r="H246" s="33"/>
      <c r="I246" s="33"/>
      <c r="J246" s="33"/>
      <c r="K246" s="32"/>
    </row>
    <row r="247" spans="1:11" x14ac:dyDescent="0.25">
      <c r="A247" s="33"/>
      <c r="B247" s="33"/>
      <c r="C247" s="33"/>
      <c r="D247" s="33"/>
      <c r="E247" s="33"/>
      <c r="F247" s="33"/>
      <c r="G247" s="33"/>
      <c r="H247" s="33"/>
      <c r="I247" s="33"/>
      <c r="J247" s="33"/>
      <c r="K247" s="32"/>
    </row>
    <row r="248" spans="1:11" x14ac:dyDescent="0.25">
      <c r="A248" s="33"/>
      <c r="B248" s="33"/>
      <c r="C248" s="33"/>
      <c r="D248" s="33"/>
      <c r="E248" s="33"/>
      <c r="F248" s="33"/>
      <c r="G248" s="33"/>
      <c r="H248" s="33"/>
      <c r="I248" s="33"/>
      <c r="J248" s="33"/>
      <c r="K248" s="32"/>
    </row>
    <row r="249" spans="1:11" x14ac:dyDescent="0.25">
      <c r="A249" s="33"/>
      <c r="B249" s="33"/>
      <c r="C249" s="33"/>
      <c r="D249" s="33"/>
      <c r="E249" s="33"/>
      <c r="F249" s="33"/>
      <c r="G249" s="33"/>
      <c r="H249" s="33"/>
      <c r="I249" s="33"/>
      <c r="J249" s="33"/>
      <c r="K249" s="32"/>
    </row>
    <row r="250" spans="1:11" x14ac:dyDescent="0.25">
      <c r="A250" s="33"/>
      <c r="B250" s="33"/>
      <c r="C250" s="33"/>
      <c r="D250" s="33"/>
      <c r="E250" s="33"/>
      <c r="F250" s="33"/>
      <c r="G250" s="33"/>
      <c r="H250" s="33"/>
      <c r="I250" s="33"/>
      <c r="J250" s="33"/>
      <c r="K250" s="32"/>
    </row>
    <row r="251" spans="1:11" x14ac:dyDescent="0.25">
      <c r="A251" s="33"/>
      <c r="B251" s="33"/>
      <c r="C251" s="33"/>
      <c r="D251" s="33"/>
      <c r="E251" s="33"/>
      <c r="F251" s="33"/>
      <c r="G251" s="33"/>
      <c r="H251" s="33"/>
      <c r="I251" s="33"/>
      <c r="J251" s="33"/>
      <c r="K251" s="32"/>
    </row>
    <row r="252" spans="1:11" x14ac:dyDescent="0.25">
      <c r="A252" s="33"/>
      <c r="B252" s="33"/>
      <c r="C252" s="33"/>
      <c r="D252" s="33"/>
      <c r="E252" s="33"/>
      <c r="F252" s="33"/>
      <c r="G252" s="33"/>
      <c r="H252" s="33"/>
      <c r="I252" s="33"/>
      <c r="J252" s="33"/>
      <c r="K252" s="32"/>
    </row>
    <row r="253" spans="1:11" x14ac:dyDescent="0.25">
      <c r="A253" s="33"/>
      <c r="B253" s="33"/>
      <c r="C253" s="33"/>
      <c r="D253" s="33"/>
      <c r="E253" s="33"/>
      <c r="F253" s="33"/>
      <c r="G253" s="33"/>
      <c r="H253" s="33"/>
      <c r="I253" s="33"/>
      <c r="J253" s="33"/>
      <c r="K253" s="32"/>
    </row>
    <row r="254" spans="1:11" x14ac:dyDescent="0.25">
      <c r="A254" s="33"/>
      <c r="B254" s="33"/>
      <c r="C254" s="33"/>
      <c r="D254" s="33"/>
      <c r="E254" s="33"/>
      <c r="F254" s="33"/>
      <c r="G254" s="33"/>
      <c r="H254" s="33"/>
      <c r="I254" s="33"/>
      <c r="J254" s="33"/>
      <c r="K254" s="32"/>
    </row>
    <row r="255" spans="1:11" x14ac:dyDescent="0.25">
      <c r="A255" s="33"/>
      <c r="B255" s="33"/>
      <c r="C255" s="33"/>
      <c r="D255" s="33"/>
      <c r="E255" s="33"/>
      <c r="F255" s="33"/>
      <c r="G255" s="33"/>
      <c r="H255" s="33"/>
      <c r="I255" s="33"/>
      <c r="J255" s="33"/>
      <c r="K255" s="32"/>
    </row>
    <row r="256" spans="1:11" x14ac:dyDescent="0.25">
      <c r="A256" s="33"/>
      <c r="B256" s="33"/>
      <c r="C256" s="33"/>
      <c r="D256" s="33"/>
      <c r="E256" s="33"/>
      <c r="F256" s="33"/>
      <c r="G256" s="33"/>
      <c r="H256" s="33"/>
      <c r="I256" s="33"/>
      <c r="J256" s="33"/>
      <c r="K256" s="32"/>
    </row>
    <row r="257" spans="1:11" x14ac:dyDescent="0.25">
      <c r="A257" s="33"/>
      <c r="B257" s="33"/>
      <c r="C257" s="33"/>
      <c r="D257" s="33"/>
      <c r="E257" s="33"/>
      <c r="F257" s="33"/>
      <c r="G257" s="33"/>
      <c r="H257" s="33"/>
      <c r="I257" s="33"/>
      <c r="J257" s="33"/>
      <c r="K257" s="32"/>
    </row>
    <row r="258" spans="1:11" x14ac:dyDescent="0.25">
      <c r="A258" s="33"/>
      <c r="B258" s="33"/>
      <c r="C258" s="33"/>
      <c r="D258" s="33"/>
      <c r="E258" s="33"/>
      <c r="F258" s="33"/>
      <c r="G258" s="33"/>
      <c r="H258" s="33"/>
      <c r="I258" s="33"/>
      <c r="J258" s="33"/>
      <c r="K258" s="32"/>
    </row>
    <row r="259" spans="1:11" x14ac:dyDescent="0.25">
      <c r="A259" s="33"/>
      <c r="B259" s="33"/>
      <c r="C259" s="33"/>
      <c r="D259" s="33"/>
      <c r="E259" s="33"/>
      <c r="F259" s="33"/>
      <c r="G259" s="33"/>
      <c r="H259" s="33"/>
      <c r="I259" s="33"/>
      <c r="J259" s="33"/>
      <c r="K259" s="32"/>
    </row>
    <row r="260" spans="1:11" x14ac:dyDescent="0.25">
      <c r="A260" s="33"/>
      <c r="B260" s="33"/>
      <c r="C260" s="33"/>
      <c r="D260" s="33"/>
      <c r="E260" s="33"/>
      <c r="F260" s="33"/>
      <c r="G260" s="33"/>
      <c r="H260" s="33"/>
      <c r="I260" s="33"/>
      <c r="J260" s="33"/>
      <c r="K260" s="32"/>
    </row>
    <row r="261" spans="1:11" x14ac:dyDescent="0.25">
      <c r="A261" s="33"/>
      <c r="B261" s="33"/>
      <c r="C261" s="33"/>
      <c r="D261" s="33"/>
      <c r="E261" s="33"/>
      <c r="F261" s="33"/>
      <c r="G261" s="33"/>
      <c r="H261" s="33"/>
      <c r="I261" s="33"/>
      <c r="J261" s="33"/>
      <c r="K261" s="32"/>
    </row>
    <row r="262" spans="1:11" x14ac:dyDescent="0.25">
      <c r="A262" s="33"/>
      <c r="B262" s="33"/>
      <c r="C262" s="33"/>
      <c r="D262" s="33"/>
      <c r="E262" s="33"/>
      <c r="F262" s="33"/>
      <c r="G262" s="33"/>
      <c r="H262" s="33"/>
      <c r="I262" s="33"/>
      <c r="J262" s="33"/>
      <c r="K262" s="32"/>
    </row>
    <row r="263" spans="1:11" x14ac:dyDescent="0.25">
      <c r="A263" s="33"/>
      <c r="B263" s="33"/>
      <c r="C263" s="33"/>
      <c r="D263" s="33"/>
      <c r="E263" s="33"/>
      <c r="F263" s="33"/>
      <c r="G263" s="33"/>
      <c r="H263" s="33"/>
      <c r="I263" s="33"/>
      <c r="J263" s="33"/>
      <c r="K263" s="32"/>
    </row>
    <row r="264" spans="1:11" x14ac:dyDescent="0.25">
      <c r="A264" s="33"/>
      <c r="B264" s="33"/>
      <c r="C264" s="33"/>
      <c r="D264" s="33"/>
      <c r="E264" s="33"/>
      <c r="F264" s="33"/>
      <c r="G264" s="33"/>
      <c r="H264" s="33"/>
      <c r="I264" s="33"/>
      <c r="J264" s="33"/>
      <c r="K264" s="32"/>
    </row>
    <row r="265" spans="1:11" x14ac:dyDescent="0.25">
      <c r="A265" s="33"/>
      <c r="B265" s="33"/>
      <c r="C265" s="33"/>
      <c r="D265" s="33"/>
      <c r="E265" s="33"/>
      <c r="F265" s="33"/>
      <c r="G265" s="33"/>
      <c r="H265" s="33"/>
      <c r="I265" s="33"/>
      <c r="J265" s="33"/>
      <c r="K265" s="32"/>
    </row>
    <row r="266" spans="1:11" x14ac:dyDescent="0.25">
      <c r="A266" s="33"/>
      <c r="B266" s="33"/>
      <c r="C266" s="33"/>
      <c r="D266" s="33"/>
      <c r="E266" s="33"/>
      <c r="F266" s="33"/>
      <c r="G266" s="33"/>
      <c r="H266" s="33"/>
      <c r="I266" s="33"/>
      <c r="J266" s="33"/>
      <c r="K266" s="32"/>
    </row>
    <row r="267" spans="1:11" x14ac:dyDescent="0.25">
      <c r="A267" s="33"/>
      <c r="B267" s="33"/>
      <c r="C267" s="33"/>
      <c r="D267" s="33"/>
      <c r="E267" s="33"/>
      <c r="F267" s="33"/>
      <c r="G267" s="33"/>
      <c r="H267" s="33"/>
      <c r="I267" s="33"/>
      <c r="J267" s="33"/>
      <c r="K267" s="32"/>
    </row>
    <row r="268" spans="1:11" x14ac:dyDescent="0.25">
      <c r="A268" s="33"/>
      <c r="B268" s="33"/>
      <c r="C268" s="33"/>
      <c r="D268" s="33"/>
      <c r="E268" s="33"/>
      <c r="F268" s="33"/>
      <c r="G268" s="33"/>
      <c r="H268" s="33"/>
      <c r="I268" s="33"/>
      <c r="J268" s="33"/>
      <c r="K268" s="32"/>
    </row>
    <row r="269" spans="1:11" x14ac:dyDescent="0.25">
      <c r="A269" s="33"/>
      <c r="B269" s="33"/>
      <c r="C269" s="33"/>
      <c r="D269" s="33"/>
      <c r="E269" s="33"/>
      <c r="F269" s="33"/>
      <c r="G269" s="33"/>
      <c r="H269" s="33"/>
      <c r="I269" s="33"/>
      <c r="J269" s="33"/>
      <c r="K269" s="32"/>
    </row>
    <row r="270" spans="1:11" x14ac:dyDescent="0.25">
      <c r="A270" s="33"/>
      <c r="B270" s="33"/>
      <c r="C270" s="33"/>
      <c r="D270" s="33"/>
      <c r="E270" s="33"/>
      <c r="F270" s="33"/>
      <c r="G270" s="33"/>
      <c r="H270" s="33"/>
      <c r="I270" s="33"/>
      <c r="J270" s="33"/>
      <c r="K270" s="32"/>
    </row>
    <row r="271" spans="1:11" x14ac:dyDescent="0.25">
      <c r="A271" s="33"/>
      <c r="B271" s="33"/>
      <c r="C271" s="33"/>
      <c r="D271" s="33"/>
      <c r="E271" s="33"/>
      <c r="F271" s="33"/>
      <c r="G271" s="33"/>
      <c r="H271" s="33"/>
      <c r="I271" s="33"/>
      <c r="J271" s="33"/>
      <c r="K271" s="32"/>
    </row>
    <row r="272" spans="1:11" x14ac:dyDescent="0.25">
      <c r="A272" s="33"/>
      <c r="B272" s="33"/>
      <c r="C272" s="33"/>
      <c r="D272" s="33"/>
      <c r="E272" s="33"/>
      <c r="F272" s="33"/>
      <c r="G272" s="33"/>
      <c r="H272" s="33"/>
      <c r="I272" s="33"/>
      <c r="J272" s="33"/>
      <c r="K272" s="32"/>
    </row>
    <row r="273" spans="1:11" x14ac:dyDescent="0.25">
      <c r="A273" s="33"/>
      <c r="B273" s="33"/>
      <c r="C273" s="33"/>
      <c r="D273" s="33"/>
      <c r="E273" s="33"/>
      <c r="F273" s="33"/>
      <c r="G273" s="33"/>
      <c r="H273" s="33"/>
      <c r="I273" s="33"/>
      <c r="J273" s="33"/>
      <c r="K273" s="32"/>
    </row>
    <row r="274" spans="1:11" x14ac:dyDescent="0.25">
      <c r="A274" s="33"/>
      <c r="B274" s="33"/>
      <c r="C274" s="33"/>
      <c r="D274" s="33"/>
      <c r="E274" s="33"/>
      <c r="F274" s="33"/>
      <c r="G274" s="33"/>
      <c r="H274" s="33"/>
      <c r="I274" s="33"/>
      <c r="J274" s="33"/>
      <c r="K274" s="32"/>
    </row>
    <row r="275" spans="1:11" x14ac:dyDescent="0.25">
      <c r="A275" s="33"/>
      <c r="B275" s="33"/>
      <c r="C275" s="33"/>
      <c r="D275" s="33"/>
      <c r="E275" s="33"/>
      <c r="F275" s="33"/>
      <c r="G275" s="33"/>
      <c r="H275" s="33"/>
      <c r="I275" s="33"/>
      <c r="J275" s="33"/>
      <c r="K275" s="32"/>
    </row>
    <row r="276" spans="1:11" x14ac:dyDescent="0.25">
      <c r="A276" s="33"/>
      <c r="B276" s="33"/>
      <c r="C276" s="33"/>
      <c r="D276" s="33"/>
      <c r="E276" s="33"/>
      <c r="F276" s="33"/>
      <c r="G276" s="33"/>
      <c r="H276" s="33"/>
      <c r="I276" s="33"/>
      <c r="J276" s="33"/>
      <c r="K276" s="32"/>
    </row>
    <row r="277" spans="1:11" x14ac:dyDescent="0.25">
      <c r="A277" s="33"/>
      <c r="B277" s="33"/>
      <c r="C277" s="33"/>
      <c r="D277" s="33"/>
      <c r="E277" s="33"/>
      <c r="F277" s="33"/>
      <c r="G277" s="33"/>
      <c r="H277" s="33"/>
      <c r="I277" s="33"/>
      <c r="J277" s="33"/>
      <c r="K277" s="32"/>
    </row>
    <row r="278" spans="1:11" x14ac:dyDescent="0.25">
      <c r="A278" s="33"/>
      <c r="B278" s="33"/>
      <c r="C278" s="33"/>
      <c r="D278" s="33"/>
      <c r="E278" s="33"/>
      <c r="F278" s="33"/>
      <c r="G278" s="33"/>
      <c r="H278" s="33"/>
      <c r="I278" s="33"/>
      <c r="J278" s="33"/>
      <c r="K278" s="32"/>
    </row>
    <row r="279" spans="1:11" x14ac:dyDescent="0.25">
      <c r="A279" s="33"/>
      <c r="B279" s="33"/>
      <c r="C279" s="33"/>
      <c r="D279" s="33"/>
      <c r="E279" s="33"/>
      <c r="F279" s="33"/>
      <c r="G279" s="33"/>
      <c r="H279" s="33"/>
      <c r="I279" s="33"/>
      <c r="J279" s="33"/>
      <c r="K279" s="32"/>
    </row>
    <row r="280" spans="1:11" x14ac:dyDescent="0.25">
      <c r="A280" s="33"/>
      <c r="B280" s="33"/>
      <c r="C280" s="33"/>
      <c r="D280" s="33"/>
      <c r="E280" s="33"/>
      <c r="F280" s="33"/>
      <c r="G280" s="33"/>
      <c r="H280" s="33"/>
      <c r="I280" s="33"/>
      <c r="J280" s="33"/>
      <c r="K280" s="32"/>
    </row>
    <row r="281" spans="1:11" x14ac:dyDescent="0.25">
      <c r="A281" s="33"/>
      <c r="B281" s="33"/>
      <c r="C281" s="33"/>
      <c r="D281" s="33"/>
      <c r="E281" s="33"/>
      <c r="F281" s="33"/>
      <c r="G281" s="33"/>
      <c r="H281" s="33"/>
      <c r="I281" s="33"/>
      <c r="J281" s="33"/>
      <c r="K281" s="32"/>
    </row>
  </sheetData>
  <mergeCells count="59">
    <mergeCell ref="B130:E130"/>
    <mergeCell ref="G109:H109"/>
    <mergeCell ref="G110:H110"/>
    <mergeCell ref="G111:H111"/>
    <mergeCell ref="G112:H112"/>
    <mergeCell ref="G113:H113"/>
    <mergeCell ref="B122:D124"/>
    <mergeCell ref="E122:G124"/>
    <mergeCell ref="G108:H108"/>
    <mergeCell ref="C83:E83"/>
    <mergeCell ref="B94:D94"/>
    <mergeCell ref="D96:I97"/>
    <mergeCell ref="D99:E99"/>
    <mergeCell ref="F99:G99"/>
    <mergeCell ref="D100:E100"/>
    <mergeCell ref="F100:G100"/>
    <mergeCell ref="D101:E101"/>
    <mergeCell ref="F101:G101"/>
    <mergeCell ref="D104:I105"/>
    <mergeCell ref="B107:E107"/>
    <mergeCell ref="G107:H107"/>
    <mergeCell ref="D78:H78"/>
    <mergeCell ref="B59:C59"/>
    <mergeCell ref="B60:C60"/>
    <mergeCell ref="B61:C61"/>
    <mergeCell ref="B62:C62"/>
    <mergeCell ref="B63:C63"/>
    <mergeCell ref="B64:C64"/>
    <mergeCell ref="D73:H73"/>
    <mergeCell ref="D74:H74"/>
    <mergeCell ref="D75:H75"/>
    <mergeCell ref="D76:H76"/>
    <mergeCell ref="D77:H77"/>
    <mergeCell ref="B58:C58"/>
    <mergeCell ref="D24:I25"/>
    <mergeCell ref="B26:H26"/>
    <mergeCell ref="I26:J26"/>
    <mergeCell ref="G30:H30"/>
    <mergeCell ref="G31:H31"/>
    <mergeCell ref="C36:D36"/>
    <mergeCell ref="E36:H36"/>
    <mergeCell ref="C37:D37"/>
    <mergeCell ref="E37:H37"/>
    <mergeCell ref="B42:D42"/>
    <mergeCell ref="E42:F42"/>
    <mergeCell ref="B54:J54"/>
    <mergeCell ref="C21:D21"/>
    <mergeCell ref="E21:F21"/>
    <mergeCell ref="B3:D3"/>
    <mergeCell ref="B4:D4"/>
    <mergeCell ref="B9:E9"/>
    <mergeCell ref="B10:E10"/>
    <mergeCell ref="B11:E11"/>
    <mergeCell ref="B13:E14"/>
    <mergeCell ref="B18:J18"/>
    <mergeCell ref="C19:D19"/>
    <mergeCell ref="E19:F19"/>
    <mergeCell ref="C20:D20"/>
    <mergeCell ref="E20:F20"/>
  </mergeCells>
  <conditionalFormatting sqref="N23">
    <cfRule type="dataBar" priority="4">
      <dataBar>
        <cfvo type="min"/>
        <cfvo type="max"/>
        <color rgb="FF638EC6"/>
      </dataBar>
      <extLst>
        <ext xmlns:x14="http://schemas.microsoft.com/office/spreadsheetml/2009/9/main" uri="{B025F937-C7B1-47D3-B67F-A62EFF666E3E}">
          <x14:id>{A729E0DC-CF84-4E83-A603-A82697500AB5}</x14:id>
        </ext>
      </extLst>
    </cfRule>
  </conditionalFormatting>
  <conditionalFormatting sqref="O28">
    <cfRule type="colorScale" priority="3">
      <colorScale>
        <cfvo type="min"/>
        <cfvo type="percentile" val="50"/>
        <cfvo type="max"/>
        <color rgb="FF63BE7B"/>
        <color rgb="FFFFEB84"/>
        <color rgb="FFF8696B"/>
      </colorScale>
    </cfRule>
  </conditionalFormatting>
  <conditionalFormatting sqref="N39">
    <cfRule type="dataBar" priority="2">
      <dataBar>
        <cfvo type="min"/>
        <cfvo type="max"/>
        <color rgb="FF638EC6"/>
      </dataBar>
      <extLst>
        <ext xmlns:x14="http://schemas.microsoft.com/office/spreadsheetml/2009/9/main" uri="{B025F937-C7B1-47D3-B67F-A62EFF666E3E}">
          <x14:id>{7F332868-6032-46AC-A015-2597EFA15EFC}</x14:id>
        </ext>
      </extLst>
    </cfRule>
  </conditionalFormatting>
  <conditionalFormatting sqref="M40:O40">
    <cfRule type="dataBar" priority="5">
      <dataBar>
        <cfvo type="min"/>
        <cfvo type="max"/>
        <color rgb="FF008AEF"/>
      </dataBar>
      <extLst>
        <ext xmlns:x14="http://schemas.microsoft.com/office/spreadsheetml/2009/9/main" uri="{B025F937-C7B1-47D3-B67F-A62EFF666E3E}">
          <x14:id>{DB37D9D1-4A2F-41BD-BCC0-00E460D6735D}</x14:id>
        </ext>
      </extLst>
    </cfRule>
  </conditionalFormatting>
  <conditionalFormatting sqref="M18:Q22">
    <cfRule type="dataBar" priority="1">
      <dataBar>
        <cfvo type="min"/>
        <cfvo type="max"/>
        <color rgb="FF008AEF"/>
      </dataBar>
      <extLst>
        <ext xmlns:x14="http://schemas.microsoft.com/office/spreadsheetml/2009/9/main" uri="{B025F937-C7B1-47D3-B67F-A62EFF666E3E}">
          <x14:id>{9805BB31-1EDD-4F07-B849-4058AF8D9099}</x14:id>
        </ext>
      </extLst>
    </cfRule>
  </conditionalFormatting>
  <conditionalFormatting sqref="M24:O31">
    <cfRule type="dataBar" priority="6">
      <dataBar>
        <cfvo type="min"/>
        <cfvo type="max"/>
        <color rgb="FF008AEF"/>
      </dataBar>
      <extLst>
        <ext xmlns:x14="http://schemas.microsoft.com/office/spreadsheetml/2009/9/main" uri="{B025F937-C7B1-47D3-B67F-A62EFF666E3E}">
          <x14:id>{8D51F375-E226-40B0-8C69-B68EF9FCDDA0}</x14:id>
        </ext>
      </extLst>
    </cfRule>
  </conditionalFormatting>
  <dataValidations count="18">
    <dataValidation type="list" allowBlank="1" showInputMessage="1" showErrorMessage="1" sqref="F100:G100" xr:uid="{00000000-0002-0000-0200-000000000000}">
      <formula1>"Select, 1, 2, 3, 4"</formula1>
    </dataValidation>
    <dataValidation type="list" allowBlank="1" showInputMessage="1" showErrorMessage="1" sqref="F101:G101" xr:uid="{00000000-0002-0000-0200-000001000000}">
      <formula1>"Select, 2GB, 4GB, 6GB, 8GB, 10GB, 12GB, 16GB"</formula1>
    </dataValidation>
    <dataValidation type="list" allowBlank="1" showInputMessage="1" showErrorMessage="1" sqref="F99:G99" xr:uid="{00000000-0002-0000-0200-000002000000}">
      <formula1>"Select, 20GB, 30GB, 40GB, 50GB, 60GB, 70GB, 80GB, 90GB, 100GB, 150GB, 200GB, 250GB, 300GB, 350GB, 400GB, 450GB, 500GB, 600GB, 700GB, 800GB, 900GB, 1000GB, 1500GB, 2000GB"</formula1>
    </dataValidation>
    <dataValidation type="list" allowBlank="1" showInputMessage="1" showErrorMessage="1" sqref="F66:F68" xr:uid="{00000000-0002-0000-0200-000003000000}">
      <formula1>"Select, 0, 1, 2, 3, 4, 5, 6, 7, 9, 10, 11, 12, 13, 14, 15, 16, 17, 18, 19, 20, 21, 22, 23, 24, 25, 26, 27, 28, 29, 30, 31, 32, 33, 34, 35, 36, 37, 38, 39, 40, 41, 42, 43, 44, 45, 46, 47, 48, 49, 50"</formula1>
    </dataValidation>
    <dataValidation type="list" allowBlank="1" showInputMessage="1" showErrorMessage="1" sqref="J10" xr:uid="{00000000-0002-0000-0200-000004000000}">
      <formula1>"Select, Monthly, Yearly, Forever, Not Required"</formula1>
    </dataValidation>
    <dataValidation type="list" allowBlank="1" showInputMessage="1" showErrorMessage="1" sqref="J13" xr:uid="{00000000-0002-0000-0200-000005000000}">
      <formula1>"No,Yes"</formula1>
    </dataValidation>
    <dataValidation type="list" allowBlank="1" showInputMessage="1" showErrorMessage="1" sqref="E20:E21" xr:uid="{00000000-0002-0000-0200-000006000000}">
      <formula1>"Select, Yes, No"</formula1>
    </dataValidation>
    <dataValidation type="list" allowBlank="1" showInputMessage="1" showErrorMessage="1" sqref="B74:B78" xr:uid="{00000000-0002-0000-0200-000007000000}">
      <formula1>"Select,Windows,Linux,Mac,Unix,Solaris,Other"</formula1>
    </dataValidation>
    <dataValidation type="list" allowBlank="1" showInputMessage="1" showErrorMessage="1" sqref="C74:C78" xr:uid="{00000000-0002-0000-0200-000008000000}">
      <formula1>"Select,Virtual,Physical"</formula1>
    </dataValidation>
    <dataValidation type="list" allowBlank="1" showInputMessage="1" showErrorMessage="1" sqref="F59:F64" xr:uid="{00000000-0002-0000-0200-000009000000}">
      <formula1>"Select, Active/Active, Active/Passive, ALUA, Passive Not Ready, I am not sure"</formula1>
    </dataValidation>
    <dataValidation type="list" allowBlank="1" showInputMessage="1" showErrorMessage="1" sqref="B84:B93 B102" xr:uid="{00000000-0002-0000-0200-00000A000000}">
      <formula1>"Select,NFS,CIFS,ISCSI,Fiber Channel"</formula1>
    </dataValidation>
    <dataValidation type="list" allowBlank="1" showInputMessage="1" showErrorMessage="1" sqref="G84:G93" xr:uid="{00000000-0002-0000-0200-00000B000000}">
      <formula1>"Select,Yes,No"</formula1>
    </dataValidation>
    <dataValidation type="list" allowBlank="1" showInputMessage="1" showErrorMessage="1" sqref="C79:D79" xr:uid="{00000000-0002-0000-0200-00000C000000}">
      <formula1>"Please Select,Windows,Linux,Mac,Unix,Solaris,Other"</formula1>
    </dataValidation>
    <dataValidation type="list" allowBlank="1" showInputMessage="1" showErrorMessage="1" sqref="G59:G64" xr:uid="{00000000-0002-0000-0200-00000D000000}">
      <formula1>"Select,Direct Attached, ISCSI, Fiber Channel, NFS"</formula1>
    </dataValidation>
    <dataValidation type="list" allowBlank="1" showInputMessage="1" showErrorMessage="1" sqref="C37:C38" xr:uid="{00000000-0002-0000-0200-00000E000000}">
      <formula1>"Select,Linux,Windows,Solaris"</formula1>
    </dataValidation>
    <dataValidation type="list" allowBlank="1" showInputMessage="1" showErrorMessage="1" sqref="G31" xr:uid="{00000000-0002-0000-0200-00000F000000}">
      <formula1>"Yes,No"</formula1>
    </dataValidation>
    <dataValidation type="list" allowBlank="1" showInputMessage="1" showErrorMessage="1" sqref="J11:J12" xr:uid="{00000000-0002-0000-0200-000010000000}">
      <formula1>"Select, None, 5%, 10%, 15%, 20%, 25%, 50%, 75%, 100%, 200%, 300%, 400%"</formula1>
    </dataValidation>
    <dataValidation type="list" allowBlank="1" showInputMessage="1" showErrorMessage="1" sqref="C21 C20:D20 B59:D64 B47:B49" xr:uid="{00000000-0002-0000-0200-000011000000}">
      <formula1>#REF!</formula1>
    </dataValidation>
  </dataValidations>
  <hyperlinks>
    <hyperlink ref="A1" location="Index" display="Back to Index" xr:uid="{00000000-0004-0000-0200-000000000000}"/>
    <hyperlink ref="E122" r:id="rId1" xr:uid="{00000000-0004-0000-0200-000001000000}"/>
  </hyperlinks>
  <pageMargins left="0.7" right="0.7" top="0.75" bottom="0.75" header="0.3" footer="0.3"/>
  <pageSetup orientation="portrait" r:id="rId2"/>
  <legacyDrawing r:id="rId3"/>
  <extLst>
    <ext xmlns:x14="http://schemas.microsoft.com/office/spreadsheetml/2009/9/main" uri="{78C0D931-6437-407d-A8EE-F0AAD7539E65}">
      <x14:conditionalFormattings>
        <x14:conditionalFormatting xmlns:xm="http://schemas.microsoft.com/office/excel/2006/main">
          <x14:cfRule type="dataBar" id="{A729E0DC-CF84-4E83-A603-A82697500AB5}">
            <x14:dataBar minLength="0" maxLength="100" border="1" negativeBarBorderColorSameAsPositive="0">
              <x14:cfvo type="autoMin"/>
              <x14:cfvo type="autoMax"/>
              <x14:borderColor rgb="FF638EC6"/>
              <x14:negativeFillColor rgb="FFFF0000"/>
              <x14:negativeBorderColor rgb="FFFF0000"/>
              <x14:axisColor rgb="FF000000"/>
            </x14:dataBar>
          </x14:cfRule>
          <xm:sqref>N23</xm:sqref>
        </x14:conditionalFormatting>
        <x14:conditionalFormatting xmlns:xm="http://schemas.microsoft.com/office/excel/2006/main">
          <x14:cfRule type="dataBar" id="{7F332868-6032-46AC-A015-2597EFA15EFC}">
            <x14:dataBar minLength="0" maxLength="100" border="1" negativeBarBorderColorSameAsPositive="0">
              <x14:cfvo type="autoMin"/>
              <x14:cfvo type="autoMax"/>
              <x14:borderColor rgb="FF638EC6"/>
              <x14:negativeFillColor rgb="FFFF0000"/>
              <x14:negativeBorderColor rgb="FFFF0000"/>
              <x14:axisColor rgb="FF000000"/>
            </x14:dataBar>
          </x14:cfRule>
          <xm:sqref>N39</xm:sqref>
        </x14:conditionalFormatting>
        <x14:conditionalFormatting xmlns:xm="http://schemas.microsoft.com/office/excel/2006/main">
          <x14:cfRule type="dataBar" id="{DB37D9D1-4A2F-41BD-BCC0-00E460D6735D}">
            <x14:dataBar minLength="0" maxLength="100" border="1" negativeBarBorderColorSameAsPositive="0">
              <x14:cfvo type="autoMin"/>
              <x14:cfvo type="autoMax"/>
              <x14:borderColor rgb="FF008AEF"/>
              <x14:negativeFillColor rgb="FFFF0000"/>
              <x14:negativeBorderColor rgb="FFFF0000"/>
              <x14:axisColor rgb="FF000000"/>
            </x14:dataBar>
          </x14:cfRule>
          <xm:sqref>M40:O40</xm:sqref>
        </x14:conditionalFormatting>
        <x14:conditionalFormatting xmlns:xm="http://schemas.microsoft.com/office/excel/2006/main">
          <x14:cfRule type="dataBar" id="{9805BB31-1EDD-4F07-B849-4058AF8D9099}">
            <x14:dataBar minLength="0" maxLength="100" border="1" negativeBarBorderColorSameAsPositive="0">
              <x14:cfvo type="autoMin"/>
              <x14:cfvo type="autoMax"/>
              <x14:borderColor rgb="FF008AEF"/>
              <x14:negativeFillColor rgb="FFFF0000"/>
              <x14:negativeBorderColor rgb="FFFF0000"/>
              <x14:axisColor rgb="FF000000"/>
            </x14:dataBar>
          </x14:cfRule>
          <xm:sqref>M18:Q22</xm:sqref>
        </x14:conditionalFormatting>
        <x14:conditionalFormatting xmlns:xm="http://schemas.microsoft.com/office/excel/2006/main">
          <x14:cfRule type="dataBar" id="{8D51F375-E226-40B0-8C69-B68EF9FCDDA0}">
            <x14:dataBar minLength="0" maxLength="100" border="1" negativeBarBorderColorSameAsPositive="0">
              <x14:cfvo type="autoMin"/>
              <x14:cfvo type="autoMax"/>
              <x14:borderColor rgb="FF008AEF"/>
              <x14:negativeFillColor rgb="FFFF0000"/>
              <x14:negativeBorderColor rgb="FFFF0000"/>
              <x14:axisColor rgb="FF000000"/>
            </x14:dataBar>
          </x14:cfRule>
          <xm:sqref>M24:O31</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AECF4"/>
    <pageSetUpPr autoPageBreaks="0"/>
  </sheetPr>
  <dimension ref="A1:AD281"/>
  <sheetViews>
    <sheetView zoomScale="115" zoomScaleNormal="115" workbookViewId="0">
      <pane ySplit="4" topLeftCell="A5" activePane="bottomLeft" state="frozen"/>
      <selection pane="bottomLeft" activeCell="N14" sqref="N14"/>
    </sheetView>
  </sheetViews>
  <sheetFormatPr defaultColWidth="9.140625" defaultRowHeight="15" x14ac:dyDescent="0.25"/>
  <cols>
    <col min="1" max="1" width="5.7109375" style="19" customWidth="1"/>
    <col min="2" max="10" width="14.7109375" style="19" customWidth="1"/>
    <col min="11" max="11" width="5.7109375" style="19" customWidth="1"/>
    <col min="12" max="14" width="9.140625" style="33"/>
    <col min="15" max="17" width="11" style="33" customWidth="1"/>
    <col min="18" max="30" width="9.140625" style="33"/>
    <col min="31" max="16384" width="9.140625" style="19"/>
  </cols>
  <sheetData>
    <row r="1" spans="1:13" ht="12.75" customHeight="1" x14ac:dyDescent="0.25">
      <c r="A1" s="200" t="s">
        <v>47</v>
      </c>
      <c r="B1" s="42"/>
      <c r="C1" s="33"/>
      <c r="D1" s="33"/>
      <c r="E1" s="33"/>
      <c r="F1" s="33"/>
      <c r="G1" s="33"/>
      <c r="H1" s="33"/>
      <c r="I1" s="33"/>
      <c r="J1" s="33"/>
      <c r="K1" s="33"/>
    </row>
    <row r="2" spans="1:13" ht="21.75" thickBot="1" x14ac:dyDescent="0.4">
      <c r="A2" s="33"/>
      <c r="B2" s="201" t="e">
        <f>IF(#REF!&lt;&gt;"",#REF!,"")</f>
        <v>#REF!</v>
      </c>
      <c r="C2" s="88"/>
      <c r="D2" s="88"/>
      <c r="E2" s="89"/>
      <c r="F2" s="89"/>
      <c r="G2" s="53" t="s">
        <v>48</v>
      </c>
      <c r="H2" s="53" t="s">
        <v>49</v>
      </c>
      <c r="I2" s="53" t="s">
        <v>50</v>
      </c>
      <c r="J2" s="53" t="s">
        <v>51</v>
      </c>
      <c r="K2" s="90"/>
    </row>
    <row r="3" spans="1:13" ht="15.75" x14ac:dyDescent="0.25">
      <c r="B3" s="311" t="e">
        <f>IF(#REF!&lt;&gt;"",#REF!,"")</f>
        <v>#REF!</v>
      </c>
      <c r="C3" s="311"/>
      <c r="D3" s="311"/>
      <c r="E3" s="92"/>
      <c r="F3" s="93"/>
      <c r="G3" s="94">
        <f>SUM(D50)</f>
        <v>0</v>
      </c>
      <c r="H3" s="94">
        <f>SUM(J59:J64)</f>
        <v>0</v>
      </c>
      <c r="I3" s="95">
        <f>SUM(J94)</f>
        <v>0</v>
      </c>
      <c r="J3" s="91">
        <f>SUM(G3:I3)</f>
        <v>0</v>
      </c>
      <c r="K3" s="52"/>
    </row>
    <row r="4" spans="1:13" x14ac:dyDescent="0.25">
      <c r="A4" s="35"/>
      <c r="B4" s="312"/>
      <c r="C4" s="312"/>
      <c r="D4" s="312"/>
      <c r="E4" s="239"/>
      <c r="F4" s="54"/>
      <c r="G4" s="55" t="str">
        <f>IF(G3&gt;0,G3/$J$3,"")</f>
        <v/>
      </c>
      <c r="H4" s="55" t="str">
        <f>IF(H3&gt;0,H3/$J$3,"")</f>
        <v/>
      </c>
      <c r="I4" s="55" t="str">
        <f>IF(I3&gt;0,I3/$J$3,"")</f>
        <v/>
      </c>
      <c r="J4" s="56"/>
      <c r="K4" s="41"/>
    </row>
    <row r="5" spans="1:13" ht="15.75" thickBot="1" x14ac:dyDescent="0.3">
      <c r="A5" s="21"/>
      <c r="B5" s="1"/>
      <c r="C5" s="1"/>
      <c r="D5" s="238"/>
      <c r="E5" s="14"/>
      <c r="G5" s="1"/>
      <c r="H5" s="238"/>
      <c r="J5" s="14"/>
      <c r="K5" s="21"/>
    </row>
    <row r="6" spans="1:13" ht="15.75" x14ac:dyDescent="0.25">
      <c r="A6" s="21"/>
      <c r="B6" s="105" t="s">
        <v>16</v>
      </c>
      <c r="C6" s="99"/>
      <c r="D6" s="96"/>
      <c r="E6" s="98" t="s">
        <v>83</v>
      </c>
      <c r="F6" s="106"/>
      <c r="G6" s="105" t="s">
        <v>54</v>
      </c>
      <c r="H6" s="99"/>
      <c r="I6" s="96"/>
      <c r="J6" s="98" t="s">
        <v>84</v>
      </c>
      <c r="K6" s="21"/>
    </row>
    <row r="7" spans="1:13" ht="15" customHeight="1" x14ac:dyDescent="0.25">
      <c r="A7" s="21"/>
      <c r="B7" s="88"/>
      <c r="C7" s="88"/>
      <c r="D7" s="34"/>
      <c r="E7" s="44"/>
      <c r="F7" s="33"/>
      <c r="G7" s="107"/>
      <c r="H7" s="45"/>
      <c r="I7" s="48"/>
      <c r="J7" s="58"/>
      <c r="K7" s="21"/>
    </row>
    <row r="8" spans="1:13" ht="15" customHeight="1" x14ac:dyDescent="0.25">
      <c r="A8" s="21"/>
      <c r="B8" s="138" t="s">
        <v>100</v>
      </c>
      <c r="C8" s="122"/>
      <c r="D8" s="58"/>
      <c r="F8" s="47"/>
      <c r="G8" s="33"/>
      <c r="H8" s="33"/>
      <c r="I8" s="50" t="s">
        <v>128</v>
      </c>
      <c r="J8" s="192">
        <v>0</v>
      </c>
      <c r="K8" s="42"/>
    </row>
    <row r="9" spans="1:13" ht="15" customHeight="1" x14ac:dyDescent="0.25">
      <c r="A9" s="21"/>
      <c r="B9" s="313"/>
      <c r="C9" s="314"/>
      <c r="D9" s="314"/>
      <c r="E9" s="315"/>
      <c r="F9" s="121"/>
      <c r="G9" s="46"/>
      <c r="H9" s="33"/>
      <c r="I9" s="50" t="s">
        <v>127</v>
      </c>
      <c r="J9" s="192">
        <v>0</v>
      </c>
      <c r="K9" s="21"/>
    </row>
    <row r="10" spans="1:13" ht="15" customHeight="1" x14ac:dyDescent="0.25">
      <c r="A10" s="21"/>
      <c r="B10" s="313"/>
      <c r="C10" s="314"/>
      <c r="D10" s="314"/>
      <c r="E10" s="315"/>
      <c r="F10" s="48"/>
      <c r="G10" s="33"/>
      <c r="H10" s="33"/>
      <c r="I10" s="50" t="s">
        <v>126</v>
      </c>
      <c r="J10" s="139" t="s">
        <v>1</v>
      </c>
      <c r="K10" s="21"/>
    </row>
    <row r="11" spans="1:13" ht="15" customHeight="1" x14ac:dyDescent="0.25">
      <c r="A11" s="21"/>
      <c r="B11" s="316"/>
      <c r="C11" s="316"/>
      <c r="D11" s="316"/>
      <c r="E11" s="316"/>
      <c r="F11" s="42"/>
      <c r="G11" s="32"/>
      <c r="H11" s="33"/>
      <c r="I11" s="50" t="s">
        <v>125</v>
      </c>
      <c r="J11" s="139" t="s">
        <v>1</v>
      </c>
      <c r="K11" s="21"/>
    </row>
    <row r="12" spans="1:13" ht="15" customHeight="1" x14ac:dyDescent="0.25">
      <c r="A12" s="21"/>
      <c r="B12" s="97" t="s">
        <v>101</v>
      </c>
      <c r="C12" s="49"/>
      <c r="D12" s="49"/>
      <c r="E12" s="49"/>
      <c r="F12" s="42"/>
      <c r="G12" s="33"/>
      <c r="H12" s="33"/>
      <c r="I12" s="50" t="s">
        <v>124</v>
      </c>
      <c r="J12" s="139" t="s">
        <v>1</v>
      </c>
      <c r="K12" s="21"/>
    </row>
    <row r="13" spans="1:13" ht="15" customHeight="1" x14ac:dyDescent="0.25">
      <c r="A13" s="21"/>
      <c r="B13" s="317"/>
      <c r="C13" s="318"/>
      <c r="D13" s="318"/>
      <c r="E13" s="319"/>
      <c r="F13" s="42"/>
      <c r="G13" s="33"/>
      <c r="H13" s="33"/>
      <c r="I13" s="50" t="s">
        <v>130</v>
      </c>
      <c r="J13" s="139" t="s">
        <v>102</v>
      </c>
      <c r="K13" s="21"/>
    </row>
    <row r="14" spans="1:13" ht="15" customHeight="1" x14ac:dyDescent="0.25">
      <c r="A14" s="21"/>
      <c r="B14" s="320"/>
      <c r="C14" s="321"/>
      <c r="D14" s="321"/>
      <c r="E14" s="322"/>
      <c r="F14" s="42"/>
      <c r="G14" s="33"/>
      <c r="H14" s="33"/>
      <c r="I14" s="33"/>
      <c r="J14" s="34"/>
      <c r="K14" s="21"/>
      <c r="M14" s="42"/>
    </row>
    <row r="15" spans="1:13" ht="15" customHeight="1" x14ac:dyDescent="0.25">
      <c r="A15" s="21"/>
      <c r="B15" s="34"/>
      <c r="C15" s="34"/>
      <c r="D15" s="34"/>
      <c r="E15" s="34"/>
      <c r="F15" s="37"/>
      <c r="G15" s="37"/>
      <c r="H15" s="37"/>
      <c r="I15" s="37"/>
      <c r="J15" s="37"/>
      <c r="K15" s="21"/>
      <c r="M15" s="42"/>
    </row>
    <row r="16" spans="1:13" ht="15" customHeight="1" thickBot="1" x14ac:dyDescent="0.3">
      <c r="A16" s="21"/>
      <c r="B16" s="238"/>
      <c r="C16" s="238"/>
      <c r="D16" s="3"/>
      <c r="E16" s="5"/>
      <c r="F16" s="3"/>
      <c r="G16" s="24"/>
      <c r="H16" s="238"/>
      <c r="I16" s="24"/>
      <c r="J16" s="24"/>
      <c r="K16" s="21"/>
    </row>
    <row r="17" spans="1:17" ht="16.5" thickTop="1" x14ac:dyDescent="0.25">
      <c r="A17" s="21"/>
      <c r="B17" s="100" t="s">
        <v>160</v>
      </c>
      <c r="C17" s="101"/>
      <c r="D17" s="87" t="s">
        <v>161</v>
      </c>
      <c r="E17" s="85"/>
      <c r="F17" s="85"/>
      <c r="G17" s="85"/>
      <c r="H17" s="85"/>
      <c r="I17" s="85"/>
      <c r="J17" s="86" t="s">
        <v>85</v>
      </c>
      <c r="K17" s="21"/>
    </row>
    <row r="18" spans="1:17" x14ac:dyDescent="0.25">
      <c r="A18" s="21"/>
      <c r="B18" s="323"/>
      <c r="C18" s="323"/>
      <c r="D18" s="323"/>
      <c r="E18" s="323"/>
      <c r="F18" s="323"/>
      <c r="G18" s="323"/>
      <c r="H18" s="323"/>
      <c r="I18" s="323"/>
      <c r="J18" s="323"/>
      <c r="K18" s="21"/>
    </row>
    <row r="19" spans="1:17" x14ac:dyDescent="0.25">
      <c r="A19" s="21"/>
      <c r="B19" s="50"/>
      <c r="C19" s="324" t="s">
        <v>93</v>
      </c>
      <c r="D19" s="325"/>
      <c r="E19" s="324" t="s">
        <v>97</v>
      </c>
      <c r="F19" s="325"/>
      <c r="G19" s="73" t="s">
        <v>107</v>
      </c>
      <c r="H19" s="73" t="s">
        <v>113</v>
      </c>
      <c r="I19" s="73" t="s">
        <v>114</v>
      </c>
      <c r="J19" s="73" t="s">
        <v>115</v>
      </c>
      <c r="K19" s="21"/>
    </row>
    <row r="20" spans="1:17" x14ac:dyDescent="0.25">
      <c r="A20" s="21"/>
      <c r="B20" s="15" t="s">
        <v>98</v>
      </c>
      <c r="C20" s="309" t="s">
        <v>1</v>
      </c>
      <c r="D20" s="309"/>
      <c r="E20" s="310" t="s">
        <v>1</v>
      </c>
      <c r="F20" s="310"/>
      <c r="G20" s="209"/>
      <c r="H20" s="210"/>
      <c r="I20" s="210"/>
      <c r="J20" s="210"/>
      <c r="K20" s="21"/>
    </row>
    <row r="21" spans="1:17" ht="15.75" customHeight="1" x14ac:dyDescent="0.25">
      <c r="A21" s="21"/>
      <c r="B21" s="15" t="s">
        <v>99</v>
      </c>
      <c r="C21" s="309" t="s">
        <v>1</v>
      </c>
      <c r="D21" s="309"/>
      <c r="E21" s="310" t="s">
        <v>1</v>
      </c>
      <c r="F21" s="310"/>
      <c r="G21" s="209"/>
      <c r="H21" s="210"/>
      <c r="I21" s="210"/>
      <c r="J21" s="210"/>
      <c r="K21" s="22"/>
    </row>
    <row r="22" spans="1:17" ht="15" customHeight="1" x14ac:dyDescent="0.25">
      <c r="A22" s="21"/>
      <c r="B22" s="23"/>
      <c r="C22" s="6"/>
      <c r="D22" s="6"/>
      <c r="E22" s="6"/>
      <c r="F22" s="6"/>
      <c r="G22" s="6"/>
      <c r="H22" s="6"/>
      <c r="I22" s="6"/>
      <c r="J22" s="6"/>
      <c r="K22" s="21"/>
    </row>
    <row r="23" spans="1:17" ht="15.75" thickBot="1" x14ac:dyDescent="0.3">
      <c r="A23" s="21"/>
      <c r="B23" s="9"/>
      <c r="C23" s="26"/>
      <c r="D23" s="27"/>
      <c r="E23" s="27"/>
      <c r="F23" s="27"/>
      <c r="G23" s="27"/>
      <c r="H23" s="27"/>
      <c r="I23" s="27"/>
      <c r="J23" s="27"/>
      <c r="K23" s="21"/>
    </row>
    <row r="24" spans="1:17" ht="16.5" thickTop="1" x14ac:dyDescent="0.25">
      <c r="A24" s="39"/>
      <c r="B24" s="100" t="s">
        <v>62</v>
      </c>
      <c r="C24" s="101"/>
      <c r="D24" s="267" t="s">
        <v>145</v>
      </c>
      <c r="E24" s="267"/>
      <c r="F24" s="267"/>
      <c r="G24" s="267"/>
      <c r="H24" s="267"/>
      <c r="I24" s="267"/>
      <c r="J24" s="86" t="s">
        <v>86</v>
      </c>
      <c r="K24" s="21"/>
    </row>
    <row r="25" spans="1:17" x14ac:dyDescent="0.25">
      <c r="A25" s="21"/>
      <c r="B25" s="233"/>
      <c r="C25" s="16"/>
      <c r="D25" s="268"/>
      <c r="E25" s="268"/>
      <c r="F25" s="268"/>
      <c r="G25" s="268"/>
      <c r="H25" s="268"/>
      <c r="I25" s="268"/>
      <c r="J25" s="16"/>
      <c r="K25" s="21"/>
    </row>
    <row r="26" spans="1:17" x14ac:dyDescent="0.25">
      <c r="A26" s="21"/>
      <c r="B26" s="286" t="s">
        <v>38</v>
      </c>
      <c r="C26" s="287"/>
      <c r="D26" s="287"/>
      <c r="E26" s="287"/>
      <c r="F26" s="287"/>
      <c r="G26" s="287"/>
      <c r="H26" s="288"/>
      <c r="I26" s="289" t="s">
        <v>92</v>
      </c>
      <c r="J26" s="289"/>
      <c r="K26" s="21"/>
    </row>
    <row r="27" spans="1:17" ht="15.75" thickBot="1" x14ac:dyDescent="0.3">
      <c r="A27" s="21"/>
      <c r="B27" s="131"/>
      <c r="C27" s="4"/>
      <c r="D27" s="4"/>
      <c r="E27" s="4"/>
      <c r="F27" s="4"/>
      <c r="G27" s="4"/>
      <c r="H27" s="132"/>
      <c r="I27" s="3"/>
      <c r="J27" s="3"/>
      <c r="K27" s="21"/>
    </row>
    <row r="28" spans="1:17" ht="15.75" thickTop="1" x14ac:dyDescent="0.25">
      <c r="A28" s="21"/>
      <c r="B28" s="133"/>
      <c r="C28" s="157" t="s">
        <v>63</v>
      </c>
      <c r="D28" s="158" t="s">
        <v>146</v>
      </c>
      <c r="E28" s="157" t="s">
        <v>64</v>
      </c>
      <c r="F28" s="158" t="s">
        <v>146</v>
      </c>
      <c r="G28" s="134" t="s">
        <v>8</v>
      </c>
      <c r="H28" s="74" t="s">
        <v>14</v>
      </c>
      <c r="I28" s="176" t="s">
        <v>21</v>
      </c>
      <c r="J28" s="177">
        <f>SUM(D29+F29)</f>
        <v>0</v>
      </c>
      <c r="K28" s="21"/>
    </row>
    <row r="29" spans="1:17" x14ac:dyDescent="0.25">
      <c r="A29" s="21"/>
      <c r="B29" s="60" t="s">
        <v>39</v>
      </c>
      <c r="C29" s="159">
        <v>0</v>
      </c>
      <c r="D29" s="160">
        <v>0</v>
      </c>
      <c r="E29" s="159">
        <v>0</v>
      </c>
      <c r="F29" s="160">
        <v>0</v>
      </c>
      <c r="G29" s="169">
        <v>0</v>
      </c>
      <c r="H29" s="124">
        <v>0</v>
      </c>
      <c r="I29" s="176" t="s">
        <v>22</v>
      </c>
      <c r="J29" s="178">
        <f>IF(ISNUMBER(SEARCH("Yes",G31)),D31+F31,D31+F31+D33+F33)</f>
        <v>0</v>
      </c>
      <c r="K29" s="21"/>
    </row>
    <row r="30" spans="1:17" x14ac:dyDescent="0.25">
      <c r="A30" s="21"/>
      <c r="B30" s="156"/>
      <c r="C30" s="161"/>
      <c r="D30" s="162"/>
      <c r="E30" s="171"/>
      <c r="F30" s="172"/>
      <c r="G30" s="290" t="s">
        <v>19</v>
      </c>
      <c r="H30" s="291"/>
      <c r="I30" s="176" t="s">
        <v>23</v>
      </c>
      <c r="J30" s="179">
        <f>SUM(D33+F33)</f>
        <v>0</v>
      </c>
      <c r="K30" s="21"/>
      <c r="O30" s="43"/>
      <c r="P30" s="34"/>
      <c r="Q30" s="44"/>
    </row>
    <row r="31" spans="1:17" x14ac:dyDescent="0.25">
      <c r="A31" s="21"/>
      <c r="B31" s="60" t="s">
        <v>18</v>
      </c>
      <c r="C31" s="163">
        <v>0</v>
      </c>
      <c r="D31" s="164">
        <v>0</v>
      </c>
      <c r="E31" s="159">
        <v>0</v>
      </c>
      <c r="F31" s="164">
        <v>0</v>
      </c>
      <c r="G31" s="292" t="s">
        <v>102</v>
      </c>
      <c r="H31" s="293"/>
      <c r="I31" s="176" t="s">
        <v>20</v>
      </c>
      <c r="J31" s="178">
        <f>IF(ISNUMBER(SEARCH("Windows",C37)),D35+F35,0)</f>
        <v>0</v>
      </c>
      <c r="K31" s="21"/>
      <c r="O31" s="42"/>
      <c r="Q31" s="41"/>
    </row>
    <row r="32" spans="1:17" x14ac:dyDescent="0.25">
      <c r="A32" s="21"/>
      <c r="B32" s="61"/>
      <c r="C32" s="165"/>
      <c r="D32" s="166"/>
      <c r="E32" s="165"/>
      <c r="F32" s="173"/>
      <c r="G32" s="111"/>
      <c r="H32" s="62"/>
      <c r="I32" s="176" t="s">
        <v>35</v>
      </c>
      <c r="J32" s="179">
        <f>SUM(J28:J31)</f>
        <v>0</v>
      </c>
      <c r="K32" s="21"/>
      <c r="O32" s="42"/>
      <c r="Q32" s="41"/>
    </row>
    <row r="33" spans="1:17" x14ac:dyDescent="0.25">
      <c r="A33" s="21"/>
      <c r="B33" s="60" t="s">
        <v>40</v>
      </c>
      <c r="C33" s="163">
        <v>0</v>
      </c>
      <c r="D33" s="164">
        <v>0</v>
      </c>
      <c r="E33" s="163">
        <v>0</v>
      </c>
      <c r="F33" s="164">
        <v>0</v>
      </c>
      <c r="G33" s="170"/>
      <c r="H33" s="181"/>
      <c r="I33" s="176" t="s">
        <v>36</v>
      </c>
      <c r="J33" s="178">
        <f>IF(ISNUMBER(SEARCH("Linux",C37)),D35+F35,0)</f>
        <v>0</v>
      </c>
      <c r="K33" s="21"/>
      <c r="O33" s="42"/>
      <c r="Q33" s="41"/>
    </row>
    <row r="34" spans="1:17" x14ac:dyDescent="0.25">
      <c r="A34" s="21"/>
      <c r="B34" s="156"/>
      <c r="C34" s="165"/>
      <c r="D34" s="166"/>
      <c r="E34" s="174"/>
      <c r="F34" s="175"/>
      <c r="G34" s="112" t="s">
        <v>9</v>
      </c>
      <c r="H34" s="113" t="s">
        <v>10</v>
      </c>
      <c r="I34" s="176" t="s">
        <v>37</v>
      </c>
      <c r="J34" s="178">
        <f>IF(ISNUMBER(SEARCH("Solaris",C37)),D35+F35,0)</f>
        <v>0</v>
      </c>
      <c r="K34" s="21"/>
      <c r="O34" s="42"/>
      <c r="Q34" s="41"/>
    </row>
    <row r="35" spans="1:17" ht="15.75" thickBot="1" x14ac:dyDescent="0.3">
      <c r="A35" s="21"/>
      <c r="B35" s="63" t="s">
        <v>41</v>
      </c>
      <c r="C35" s="167">
        <v>0</v>
      </c>
      <c r="D35" s="168"/>
      <c r="E35" s="167">
        <v>0</v>
      </c>
      <c r="F35" s="168"/>
      <c r="G35" s="169"/>
      <c r="H35" s="124"/>
      <c r="I35" s="176" t="s">
        <v>108</v>
      </c>
      <c r="J35" s="178">
        <f>IF(ISNUMBER(SEARCH("Yes",G31)),(D29+D31+D35),D29+D31+D33+D35)</f>
        <v>0</v>
      </c>
      <c r="K35" s="21"/>
      <c r="O35" s="42"/>
      <c r="Q35" s="41"/>
    </row>
    <row r="36" spans="1:17" ht="15.75" thickTop="1" x14ac:dyDescent="0.25">
      <c r="A36" s="21"/>
      <c r="B36" s="64"/>
      <c r="C36" s="294" t="s">
        <v>111</v>
      </c>
      <c r="D36" s="295"/>
      <c r="E36" s="296" t="s">
        <v>110</v>
      </c>
      <c r="F36" s="297"/>
      <c r="G36" s="298"/>
      <c r="H36" s="299"/>
      <c r="I36" s="176" t="s">
        <v>109</v>
      </c>
      <c r="J36" s="178">
        <f>IF(ISNUMBER(SEARCH("Yes",G31)),(F29+F31+F35),(F29+F31+F33+F35))</f>
        <v>0</v>
      </c>
      <c r="K36" s="21"/>
      <c r="O36" s="42"/>
      <c r="Q36" s="41"/>
    </row>
    <row r="37" spans="1:17" x14ac:dyDescent="0.25">
      <c r="A37" s="21"/>
      <c r="B37" s="182"/>
      <c r="C37" s="300" t="s">
        <v>112</v>
      </c>
      <c r="D37" s="300"/>
      <c r="E37" s="301"/>
      <c r="F37" s="302"/>
      <c r="G37" s="302"/>
      <c r="H37" s="303"/>
      <c r="I37" s="176" t="s">
        <v>123</v>
      </c>
      <c r="J37" s="178">
        <f>SUM(J35:J36)</f>
        <v>0</v>
      </c>
      <c r="K37" s="21"/>
      <c r="O37" s="42"/>
      <c r="Q37" s="41"/>
    </row>
    <row r="38" spans="1:17" x14ac:dyDescent="0.25">
      <c r="A38" s="21"/>
      <c r="B38" s="9"/>
      <c r="C38" s="109"/>
      <c r="D38" s="109"/>
      <c r="E38" s="110"/>
      <c r="F38" s="110"/>
      <c r="G38" s="27"/>
      <c r="H38" s="27"/>
      <c r="I38" s="40"/>
      <c r="J38" s="120" t="s">
        <v>129</v>
      </c>
      <c r="K38" s="21"/>
      <c r="O38" s="42"/>
      <c r="Q38" s="41"/>
    </row>
    <row r="39" spans="1:17" ht="15.75" thickBot="1" x14ac:dyDescent="0.3">
      <c r="A39" s="21"/>
      <c r="B39" s="9"/>
      <c r="C39" s="26"/>
      <c r="D39" s="27"/>
      <c r="E39" s="27"/>
      <c r="F39" s="27"/>
      <c r="G39" s="27"/>
      <c r="H39" s="27"/>
      <c r="I39" s="27"/>
      <c r="J39" s="27"/>
      <c r="K39" s="21"/>
    </row>
    <row r="40" spans="1:17" ht="16.5" thickTop="1" x14ac:dyDescent="0.25">
      <c r="A40" s="39"/>
      <c r="B40" s="100" t="s">
        <v>52</v>
      </c>
      <c r="C40" s="101"/>
      <c r="D40" s="87" t="s">
        <v>134</v>
      </c>
      <c r="E40" s="85"/>
      <c r="F40" s="85"/>
      <c r="G40" s="85"/>
      <c r="H40" s="85"/>
      <c r="I40" s="85"/>
      <c r="J40" s="86" t="s">
        <v>87</v>
      </c>
      <c r="K40" s="21"/>
    </row>
    <row r="41" spans="1:17" x14ac:dyDescent="0.25">
      <c r="A41" s="21"/>
      <c r="B41" s="233"/>
      <c r="C41" s="16"/>
      <c r="D41" s="16"/>
      <c r="E41" s="16"/>
      <c r="F41" s="136"/>
      <c r="G41" s="16"/>
      <c r="H41" s="16"/>
      <c r="I41" s="16"/>
      <c r="J41" s="16"/>
      <c r="K41" s="21"/>
    </row>
    <row r="42" spans="1:17" ht="15" customHeight="1" x14ac:dyDescent="0.25">
      <c r="A42" s="21"/>
      <c r="B42" s="304"/>
      <c r="C42" s="305"/>
      <c r="D42" s="305"/>
      <c r="E42" s="306" t="s">
        <v>122</v>
      </c>
      <c r="F42" s="307"/>
      <c r="G42" s="135"/>
      <c r="H42" s="33"/>
      <c r="I42" s="33"/>
      <c r="J42" s="33"/>
      <c r="K42" s="21"/>
    </row>
    <row r="43" spans="1:17" ht="16.5" customHeight="1" x14ac:dyDescent="0.25">
      <c r="A43" s="21"/>
      <c r="B43" s="140"/>
      <c r="C43" s="17" t="s">
        <v>0</v>
      </c>
      <c r="D43" s="141" t="s">
        <v>34</v>
      </c>
      <c r="E43" s="149" t="s">
        <v>144</v>
      </c>
      <c r="F43" s="183" t="s">
        <v>143</v>
      </c>
      <c r="G43" s="42"/>
      <c r="H43" s="21"/>
      <c r="I43" s="33"/>
      <c r="J43" s="33"/>
      <c r="K43" s="21"/>
    </row>
    <row r="44" spans="1:17" x14ac:dyDescent="0.25">
      <c r="A44" s="21"/>
      <c r="B44" s="142" t="s">
        <v>4</v>
      </c>
      <c r="C44" s="223"/>
      <c r="D44" s="224">
        <v>0</v>
      </c>
      <c r="E44" s="205">
        <f>IF(D44&gt;0,C149/D44,0)</f>
        <v>0</v>
      </c>
      <c r="F44" s="206">
        <f>IF(C149&gt;0,D44-C149,0)</f>
        <v>0</v>
      </c>
      <c r="G44" s="33"/>
      <c r="H44" s="21"/>
      <c r="I44" s="33"/>
      <c r="J44" s="33"/>
      <c r="K44" s="21"/>
    </row>
    <row r="45" spans="1:17" x14ac:dyDescent="0.25">
      <c r="A45" s="21"/>
      <c r="B45" s="142" t="s">
        <v>5</v>
      </c>
      <c r="C45" s="223"/>
      <c r="D45" s="224"/>
      <c r="E45" s="205">
        <f>IF(D45&gt;0,C153/D45,0)</f>
        <v>0</v>
      </c>
      <c r="F45" s="206">
        <f>IF(C153&gt;0,D45-C153,0)</f>
        <v>0</v>
      </c>
      <c r="G45" s="33"/>
      <c r="H45" s="21"/>
      <c r="I45" s="33"/>
      <c r="K45" s="21"/>
    </row>
    <row r="46" spans="1:17" x14ac:dyDescent="0.25">
      <c r="A46" s="21"/>
      <c r="B46" s="142" t="s">
        <v>6</v>
      </c>
      <c r="C46" s="223"/>
      <c r="D46" s="224">
        <v>0</v>
      </c>
      <c r="E46" s="205">
        <f>IF(D46&gt;0,C155/D46,0)</f>
        <v>0</v>
      </c>
      <c r="F46" s="206">
        <f>IF(C151&gt;0,D46-C151,0)</f>
        <v>0</v>
      </c>
      <c r="G46" s="42"/>
      <c r="H46" s="21"/>
      <c r="I46" s="33"/>
      <c r="J46" s="33"/>
      <c r="K46" s="21"/>
    </row>
    <row r="47" spans="1:17" x14ac:dyDescent="0.25">
      <c r="A47" s="21"/>
      <c r="B47" s="137" t="s">
        <v>96</v>
      </c>
      <c r="C47" s="223"/>
      <c r="D47" s="224">
        <v>0</v>
      </c>
      <c r="E47" s="184"/>
      <c r="F47" s="185"/>
      <c r="G47" s="135"/>
      <c r="H47" s="33"/>
      <c r="I47" s="33"/>
      <c r="J47" s="33"/>
      <c r="K47" s="21"/>
    </row>
    <row r="48" spans="1:17" x14ac:dyDescent="0.25">
      <c r="A48" s="21"/>
      <c r="B48" s="137" t="s">
        <v>1</v>
      </c>
      <c r="C48" s="223"/>
      <c r="D48" s="224">
        <v>0</v>
      </c>
      <c r="E48" s="186"/>
      <c r="F48" s="187"/>
      <c r="G48" s="135"/>
      <c r="H48" s="33"/>
      <c r="I48" s="33"/>
      <c r="J48" s="33"/>
      <c r="K48" s="21"/>
    </row>
    <row r="49" spans="1:11" x14ac:dyDescent="0.25">
      <c r="A49" s="21"/>
      <c r="B49" s="137" t="s">
        <v>1</v>
      </c>
      <c r="C49" s="223"/>
      <c r="D49" s="224">
        <v>0</v>
      </c>
      <c r="E49" s="186"/>
      <c r="F49" s="187"/>
      <c r="G49" s="42"/>
      <c r="H49" s="33"/>
      <c r="I49" s="33"/>
      <c r="J49" s="33"/>
      <c r="K49" s="21"/>
    </row>
    <row r="50" spans="1:11" x14ac:dyDescent="0.25">
      <c r="A50" s="21"/>
      <c r="B50" s="142" t="s">
        <v>7</v>
      </c>
      <c r="C50" s="207">
        <f>SUM(C44:C49)</f>
        <v>0</v>
      </c>
      <c r="D50" s="208">
        <f>SUM(D44:D49)</f>
        <v>0</v>
      </c>
      <c r="E50" s="202"/>
      <c r="F50" s="203"/>
      <c r="G50" s="33"/>
      <c r="H50" s="33"/>
      <c r="I50" s="33"/>
      <c r="J50" s="33"/>
      <c r="K50" s="21"/>
    </row>
    <row r="51" spans="1:11" x14ac:dyDescent="0.25">
      <c r="A51" s="21"/>
      <c r="B51" s="7"/>
      <c r="C51" s="17"/>
      <c r="D51" s="18"/>
      <c r="E51" s="18"/>
      <c r="F51" s="102"/>
      <c r="G51" s="123"/>
      <c r="H51" s="88"/>
      <c r="I51" s="27"/>
      <c r="J51" s="27"/>
      <c r="K51" s="21"/>
    </row>
    <row r="52" spans="1:11" ht="15.75" thickBot="1" x14ac:dyDescent="0.3">
      <c r="A52" s="21"/>
      <c r="B52" s="24"/>
      <c r="C52" s="24"/>
      <c r="D52" s="24"/>
      <c r="E52" s="24"/>
      <c r="F52" s="236"/>
      <c r="G52" s="236"/>
      <c r="H52" s="236"/>
      <c r="I52" s="236"/>
      <c r="J52" s="236"/>
      <c r="K52" s="21"/>
    </row>
    <row r="53" spans="1:11" ht="16.5" thickTop="1" x14ac:dyDescent="0.25">
      <c r="A53" s="21"/>
      <c r="B53" s="105" t="s">
        <v>11</v>
      </c>
      <c r="C53" s="101"/>
      <c r="D53" s="87" t="s">
        <v>95</v>
      </c>
      <c r="E53" s="85"/>
      <c r="F53" s="85"/>
      <c r="G53" s="85"/>
      <c r="H53" s="85"/>
      <c r="I53" s="85"/>
      <c r="J53" s="86" t="s">
        <v>88</v>
      </c>
      <c r="K53" s="21"/>
    </row>
    <row r="54" spans="1:11" x14ac:dyDescent="0.25">
      <c r="A54" s="21"/>
      <c r="B54" s="308"/>
      <c r="C54" s="308"/>
      <c r="D54" s="308"/>
      <c r="E54" s="308"/>
      <c r="F54" s="308"/>
      <c r="G54" s="308"/>
      <c r="H54" s="308"/>
      <c r="I54" s="308"/>
      <c r="J54" s="308"/>
      <c r="K54" s="21"/>
    </row>
    <row r="55" spans="1:11" x14ac:dyDescent="0.25">
      <c r="A55" s="21"/>
      <c r="B55" s="11"/>
      <c r="C55" s="8"/>
      <c r="D55" s="12"/>
      <c r="E55" s="28"/>
      <c r="F55" s="28"/>
      <c r="G55" s="28"/>
      <c r="H55" s="28"/>
      <c r="I55" s="28"/>
      <c r="J55" s="28"/>
      <c r="K55" s="21"/>
    </row>
    <row r="56" spans="1:11" x14ac:dyDescent="0.25">
      <c r="A56" s="21"/>
      <c r="B56" s="23"/>
      <c r="C56" s="12" t="s">
        <v>3</v>
      </c>
      <c r="D56" s="57"/>
      <c r="E56" s="28"/>
      <c r="F56" s="28"/>
      <c r="G56" s="28"/>
      <c r="H56" s="28"/>
      <c r="I56" s="28"/>
      <c r="J56" s="28"/>
      <c r="K56" s="21"/>
    </row>
    <row r="57" spans="1:11" x14ac:dyDescent="0.25">
      <c r="B57" s="28"/>
      <c r="C57" s="28"/>
      <c r="D57" s="28"/>
      <c r="E57" s="28"/>
      <c r="F57" s="28"/>
      <c r="G57" s="28"/>
      <c r="H57" s="28"/>
      <c r="I57" s="28"/>
      <c r="J57" s="23"/>
      <c r="K57" s="21"/>
    </row>
    <row r="58" spans="1:11" ht="33" customHeight="1" x14ac:dyDescent="0.25">
      <c r="A58" s="21"/>
      <c r="B58" s="284" t="s">
        <v>17</v>
      </c>
      <c r="C58" s="285"/>
      <c r="D58" s="235" t="s">
        <v>66</v>
      </c>
      <c r="E58" s="114" t="s">
        <v>65</v>
      </c>
      <c r="F58" s="235" t="s">
        <v>135</v>
      </c>
      <c r="G58" s="235" t="s">
        <v>46</v>
      </c>
      <c r="H58" s="114" t="s">
        <v>53</v>
      </c>
      <c r="I58" s="235" t="s">
        <v>44</v>
      </c>
      <c r="J58" s="108" t="s">
        <v>45</v>
      </c>
      <c r="K58" s="21"/>
    </row>
    <row r="59" spans="1:11" x14ac:dyDescent="0.25">
      <c r="A59" s="21"/>
      <c r="B59" s="279" t="s">
        <v>1</v>
      </c>
      <c r="C59" s="279"/>
      <c r="D59" s="232" t="s">
        <v>1</v>
      </c>
      <c r="E59" s="69"/>
      <c r="F59" s="70" t="s">
        <v>1</v>
      </c>
      <c r="G59" s="232" t="s">
        <v>1</v>
      </c>
      <c r="H59" s="71"/>
      <c r="I59" s="71"/>
      <c r="J59" s="72"/>
      <c r="K59" s="21"/>
    </row>
    <row r="60" spans="1:11" x14ac:dyDescent="0.25">
      <c r="A60" s="21"/>
      <c r="B60" s="279" t="s">
        <v>1</v>
      </c>
      <c r="C60" s="279"/>
      <c r="D60" s="232" t="s">
        <v>1</v>
      </c>
      <c r="E60" s="71"/>
      <c r="F60" s="70" t="s">
        <v>1</v>
      </c>
      <c r="G60" s="232" t="s">
        <v>1</v>
      </c>
      <c r="H60" s="71"/>
      <c r="I60" s="71"/>
      <c r="J60" s="72"/>
      <c r="K60" s="21"/>
    </row>
    <row r="61" spans="1:11" x14ac:dyDescent="0.25">
      <c r="A61" s="21"/>
      <c r="B61" s="279" t="s">
        <v>1</v>
      </c>
      <c r="C61" s="279"/>
      <c r="D61" s="232" t="s">
        <v>1</v>
      </c>
      <c r="E61" s="71"/>
      <c r="F61" s="70" t="s">
        <v>1</v>
      </c>
      <c r="G61" s="232" t="s">
        <v>1</v>
      </c>
      <c r="H61" s="71"/>
      <c r="I61" s="71"/>
      <c r="J61" s="72"/>
      <c r="K61" s="21"/>
    </row>
    <row r="62" spans="1:11" x14ac:dyDescent="0.25">
      <c r="A62" s="21"/>
      <c r="B62" s="279" t="s">
        <v>1</v>
      </c>
      <c r="C62" s="279"/>
      <c r="D62" s="232" t="s">
        <v>1</v>
      </c>
      <c r="E62" s="71"/>
      <c r="F62" s="70" t="s">
        <v>1</v>
      </c>
      <c r="G62" s="232" t="s">
        <v>1</v>
      </c>
      <c r="H62" s="71"/>
      <c r="I62" s="71"/>
      <c r="J62" s="72"/>
      <c r="K62" s="21"/>
    </row>
    <row r="63" spans="1:11" x14ac:dyDescent="0.25">
      <c r="A63" s="21"/>
      <c r="B63" s="279" t="s">
        <v>1</v>
      </c>
      <c r="C63" s="279"/>
      <c r="D63" s="232" t="s">
        <v>1</v>
      </c>
      <c r="E63" s="71"/>
      <c r="F63" s="70" t="s">
        <v>1</v>
      </c>
      <c r="G63" s="232" t="s">
        <v>1</v>
      </c>
      <c r="H63" s="71"/>
      <c r="I63" s="71"/>
      <c r="J63" s="72"/>
      <c r="K63" s="21"/>
    </row>
    <row r="64" spans="1:11" x14ac:dyDescent="0.25">
      <c r="A64" s="21"/>
      <c r="B64" s="279" t="s">
        <v>1</v>
      </c>
      <c r="C64" s="279"/>
      <c r="D64" s="232" t="s">
        <v>1</v>
      </c>
      <c r="E64" s="71"/>
      <c r="F64" s="70" t="s">
        <v>1</v>
      </c>
      <c r="G64" s="232" t="s">
        <v>1</v>
      </c>
      <c r="H64" s="71"/>
      <c r="I64" s="71"/>
      <c r="J64" s="72"/>
      <c r="K64" s="21"/>
    </row>
    <row r="65" spans="1:11" x14ac:dyDescent="0.25">
      <c r="A65" s="21"/>
      <c r="B65" s="4"/>
      <c r="C65" s="3"/>
      <c r="D65" s="10"/>
      <c r="E65" s="10"/>
      <c r="F65" s="10"/>
      <c r="G65" s="24"/>
      <c r="H65" s="125">
        <f>SUM(H59:H64)</f>
        <v>0</v>
      </c>
      <c r="I65" s="125">
        <f>SUM(I59:I64)</f>
        <v>0</v>
      </c>
      <c r="J65" s="125">
        <f>SUM(J59:J64)</f>
        <v>0</v>
      </c>
      <c r="K65" s="21"/>
    </row>
    <row r="66" spans="1:11" x14ac:dyDescent="0.25">
      <c r="A66" s="21"/>
      <c r="B66" s="23"/>
      <c r="C66" s="29"/>
      <c r="D66" s="20"/>
      <c r="E66" s="234" t="s">
        <v>56</v>
      </c>
      <c r="F66" s="204" t="s">
        <v>1</v>
      </c>
      <c r="G66" s="24"/>
      <c r="H66" s="28"/>
      <c r="I66" s="30"/>
      <c r="J66" s="30"/>
      <c r="K66" s="21"/>
    </row>
    <row r="67" spans="1:11" x14ac:dyDescent="0.25">
      <c r="A67" s="21"/>
      <c r="B67" s="24"/>
      <c r="C67" s="234"/>
      <c r="D67" s="234"/>
      <c r="E67" s="234" t="s">
        <v>57</v>
      </c>
      <c r="F67" s="204" t="s">
        <v>1</v>
      </c>
      <c r="G67" s="36"/>
      <c r="H67" s="32"/>
      <c r="I67" s="38"/>
      <c r="J67" s="31"/>
      <c r="K67" s="20"/>
    </row>
    <row r="68" spans="1:11" x14ac:dyDescent="0.25">
      <c r="A68" s="21"/>
      <c r="B68" s="24"/>
      <c r="C68" s="23"/>
      <c r="D68" s="234"/>
      <c r="E68" s="234" t="s">
        <v>58</v>
      </c>
      <c r="F68" s="204" t="s">
        <v>1</v>
      </c>
      <c r="G68" s="36"/>
      <c r="H68" s="32"/>
      <c r="I68" s="38"/>
      <c r="J68" s="31"/>
      <c r="K68" s="21"/>
    </row>
    <row r="69" spans="1:11" x14ac:dyDescent="0.25">
      <c r="A69" s="21"/>
      <c r="B69" s="24"/>
      <c r="C69" s="234"/>
      <c r="D69" s="234"/>
      <c r="E69" s="234"/>
      <c r="F69" s="36"/>
      <c r="G69" s="115"/>
      <c r="H69" s="51"/>
      <c r="I69" s="59"/>
      <c r="J69" s="31"/>
      <c r="K69" s="21"/>
    </row>
    <row r="70" spans="1:11" ht="15.75" thickBot="1" x14ac:dyDescent="0.3">
      <c r="A70" s="21"/>
      <c r="B70" s="24"/>
      <c r="C70" s="23"/>
      <c r="D70" s="234"/>
      <c r="E70" s="234"/>
      <c r="F70" s="36"/>
      <c r="G70" s="119"/>
      <c r="H70" s="119"/>
      <c r="I70" s="31"/>
      <c r="J70" s="31"/>
      <c r="K70" s="21"/>
    </row>
    <row r="71" spans="1:11" ht="16.5" thickTop="1" x14ac:dyDescent="0.25">
      <c r="A71" s="21"/>
      <c r="B71" s="101" t="s">
        <v>59</v>
      </c>
      <c r="C71" s="101"/>
      <c r="D71" s="87" t="s">
        <v>82</v>
      </c>
      <c r="E71" s="85"/>
      <c r="F71" s="85"/>
      <c r="G71" s="85"/>
      <c r="H71" s="85"/>
      <c r="I71" s="85"/>
      <c r="J71" s="86" t="s">
        <v>89</v>
      </c>
      <c r="K71" s="21"/>
    </row>
    <row r="72" spans="1:11" x14ac:dyDescent="0.25">
      <c r="A72" s="21"/>
      <c r="B72" s="24"/>
      <c r="C72" s="234"/>
      <c r="D72" s="234"/>
      <c r="E72" s="234"/>
      <c r="F72" s="234"/>
      <c r="G72" s="51"/>
      <c r="H72" s="51"/>
      <c r="I72" s="59"/>
      <c r="J72" s="31"/>
      <c r="K72" s="21"/>
    </row>
    <row r="73" spans="1:11" ht="15.75" customHeight="1" x14ac:dyDescent="0.25">
      <c r="A73" s="21"/>
      <c r="B73" s="188" t="s">
        <v>33</v>
      </c>
      <c r="C73" s="189" t="s">
        <v>94</v>
      </c>
      <c r="D73" s="280" t="s">
        <v>136</v>
      </c>
      <c r="E73" s="280"/>
      <c r="F73" s="280"/>
      <c r="G73" s="280"/>
      <c r="H73" s="280"/>
      <c r="I73" s="231" t="s">
        <v>15</v>
      </c>
      <c r="J73" s="191" t="s">
        <v>90</v>
      </c>
      <c r="K73" s="21"/>
    </row>
    <row r="74" spans="1:11" x14ac:dyDescent="0.25">
      <c r="A74" s="21"/>
      <c r="B74" s="116" t="s">
        <v>1</v>
      </c>
      <c r="C74" s="117" t="s">
        <v>1</v>
      </c>
      <c r="D74" s="281"/>
      <c r="E74" s="282"/>
      <c r="F74" s="282"/>
      <c r="G74" s="282"/>
      <c r="H74" s="283"/>
      <c r="I74" s="118"/>
      <c r="J74" s="118"/>
      <c r="K74" s="21"/>
    </row>
    <row r="75" spans="1:11" ht="15.75" customHeight="1" x14ac:dyDescent="0.25">
      <c r="A75" s="21"/>
      <c r="B75" s="83" t="s">
        <v>1</v>
      </c>
      <c r="C75" s="232" t="s">
        <v>1</v>
      </c>
      <c r="D75" s="276"/>
      <c r="E75" s="277"/>
      <c r="F75" s="277"/>
      <c r="G75" s="277"/>
      <c r="H75" s="278"/>
      <c r="I75" s="84"/>
      <c r="J75" s="84"/>
      <c r="K75" s="21"/>
    </row>
    <row r="76" spans="1:11" ht="15.75" customHeight="1" x14ac:dyDescent="0.25">
      <c r="A76" s="21"/>
      <c r="B76" s="83" t="s">
        <v>1</v>
      </c>
      <c r="C76" s="232" t="s">
        <v>1</v>
      </c>
      <c r="D76" s="276"/>
      <c r="E76" s="277"/>
      <c r="F76" s="277"/>
      <c r="G76" s="277"/>
      <c r="H76" s="278"/>
      <c r="I76" s="84"/>
      <c r="J76" s="84"/>
      <c r="K76" s="21"/>
    </row>
    <row r="77" spans="1:11" ht="15.75" customHeight="1" x14ac:dyDescent="0.25">
      <c r="A77" s="21"/>
      <c r="B77" s="83" t="s">
        <v>1</v>
      </c>
      <c r="C77" s="232" t="s">
        <v>1</v>
      </c>
      <c r="D77" s="276"/>
      <c r="E77" s="277"/>
      <c r="F77" s="277"/>
      <c r="G77" s="277"/>
      <c r="H77" s="278"/>
      <c r="I77" s="84"/>
      <c r="J77" s="84"/>
      <c r="K77" s="21"/>
    </row>
    <row r="78" spans="1:11" ht="15.75" customHeight="1" x14ac:dyDescent="0.25">
      <c r="A78" s="21"/>
      <c r="B78" s="83" t="s">
        <v>1</v>
      </c>
      <c r="C78" s="232" t="s">
        <v>1</v>
      </c>
      <c r="D78" s="276"/>
      <c r="E78" s="277"/>
      <c r="F78" s="277"/>
      <c r="G78" s="277"/>
      <c r="H78" s="278"/>
      <c r="I78" s="84"/>
      <c r="J78" s="84"/>
      <c r="K78" s="21"/>
    </row>
    <row r="79" spans="1:11" ht="15.75" customHeight="1" x14ac:dyDescent="0.25">
      <c r="A79" s="21"/>
      <c r="B79" s="9"/>
      <c r="C79" s="25"/>
      <c r="D79" s="25"/>
      <c r="E79" s="27"/>
      <c r="F79" s="27"/>
      <c r="G79" s="27"/>
      <c r="H79" s="27"/>
      <c r="I79" s="40"/>
      <c r="J79" s="120" t="s">
        <v>91</v>
      </c>
      <c r="K79" s="21"/>
    </row>
    <row r="80" spans="1:11" ht="15.75" thickBot="1" x14ac:dyDescent="0.3">
      <c r="A80" s="21"/>
      <c r="B80" s="4"/>
      <c r="C80" s="3"/>
      <c r="D80" s="10"/>
      <c r="E80" s="10"/>
      <c r="F80" s="10"/>
      <c r="G80" s="10"/>
      <c r="H80" s="10"/>
      <c r="I80" s="10"/>
      <c r="J80" s="10"/>
      <c r="K80" s="21"/>
    </row>
    <row r="81" spans="1:11" ht="16.5" thickTop="1" x14ac:dyDescent="0.25">
      <c r="A81" s="21"/>
      <c r="B81" s="101" t="s">
        <v>42</v>
      </c>
      <c r="C81" s="101"/>
      <c r="D81" s="87" t="s">
        <v>60</v>
      </c>
      <c r="E81" s="85"/>
      <c r="F81" s="85"/>
      <c r="G81" s="85"/>
      <c r="H81" s="85"/>
      <c r="I81" s="85"/>
      <c r="J81" s="86" t="s">
        <v>89</v>
      </c>
      <c r="K81" s="21"/>
    </row>
    <row r="82" spans="1:11" x14ac:dyDescent="0.25">
      <c r="A82" s="21"/>
      <c r="B82" s="5"/>
      <c r="C82" s="2"/>
      <c r="D82" s="5"/>
      <c r="E82" s="5"/>
      <c r="F82" s="2"/>
      <c r="G82" s="2"/>
      <c r="H82" s="2"/>
      <c r="I82" s="2"/>
      <c r="J82" s="2"/>
      <c r="K82" s="21"/>
    </row>
    <row r="83" spans="1:11" ht="30" customHeight="1" x14ac:dyDescent="0.25">
      <c r="A83" s="21"/>
      <c r="B83" s="79" t="s">
        <v>137</v>
      </c>
      <c r="C83" s="265" t="s">
        <v>43</v>
      </c>
      <c r="D83" s="265"/>
      <c r="E83" s="265"/>
      <c r="F83" s="80"/>
      <c r="G83" s="80" t="s">
        <v>138</v>
      </c>
      <c r="H83" s="81" t="s">
        <v>12</v>
      </c>
      <c r="I83" s="80" t="s">
        <v>15</v>
      </c>
      <c r="J83" s="82" t="s">
        <v>34</v>
      </c>
      <c r="K83" s="21"/>
    </row>
    <row r="84" spans="1:11" x14ac:dyDescent="0.25">
      <c r="A84" s="21"/>
      <c r="B84" s="75" t="s">
        <v>1</v>
      </c>
      <c r="C84" s="128"/>
      <c r="D84" s="129"/>
      <c r="E84" s="129"/>
      <c r="F84" s="130"/>
      <c r="G84" s="76" t="s">
        <v>1</v>
      </c>
      <c r="H84" s="77"/>
      <c r="I84" s="78"/>
      <c r="J84" s="78"/>
      <c r="K84" s="21"/>
    </row>
    <row r="85" spans="1:11" x14ac:dyDescent="0.25">
      <c r="A85" s="21"/>
      <c r="B85" s="65" t="s">
        <v>1</v>
      </c>
      <c r="C85" s="128"/>
      <c r="D85" s="129"/>
      <c r="E85" s="129"/>
      <c r="F85" s="130"/>
      <c r="G85" s="66" t="s">
        <v>1</v>
      </c>
      <c r="H85" s="67"/>
      <c r="I85" s="68"/>
      <c r="J85" s="68"/>
      <c r="K85" s="21"/>
    </row>
    <row r="86" spans="1:11" x14ac:dyDescent="0.25">
      <c r="A86" s="21"/>
      <c r="B86" s="65" t="s">
        <v>1</v>
      </c>
      <c r="C86" s="128"/>
      <c r="D86" s="129"/>
      <c r="E86" s="129"/>
      <c r="F86" s="130"/>
      <c r="G86" s="66" t="s">
        <v>1</v>
      </c>
      <c r="H86" s="67"/>
      <c r="I86" s="68"/>
      <c r="J86" s="68"/>
      <c r="K86" s="21"/>
    </row>
    <row r="87" spans="1:11" x14ac:dyDescent="0.25">
      <c r="A87" s="21"/>
      <c r="B87" s="65" t="s">
        <v>1</v>
      </c>
      <c r="C87" s="128"/>
      <c r="D87" s="129"/>
      <c r="E87" s="129"/>
      <c r="F87" s="130"/>
      <c r="G87" s="66" t="s">
        <v>1</v>
      </c>
      <c r="H87" s="67"/>
      <c r="I87" s="68"/>
      <c r="J87" s="68"/>
      <c r="K87" s="21"/>
    </row>
    <row r="88" spans="1:11" x14ac:dyDescent="0.25">
      <c r="A88" s="21"/>
      <c r="B88" s="65" t="s">
        <v>1</v>
      </c>
      <c r="C88" s="128"/>
      <c r="D88" s="129"/>
      <c r="E88" s="129"/>
      <c r="F88" s="130"/>
      <c r="G88" s="66" t="s">
        <v>1</v>
      </c>
      <c r="H88" s="67"/>
      <c r="I88" s="68"/>
      <c r="J88" s="68"/>
      <c r="K88" s="21"/>
    </row>
    <row r="89" spans="1:11" x14ac:dyDescent="0.25">
      <c r="A89" s="21"/>
      <c r="B89" s="65" t="s">
        <v>1</v>
      </c>
      <c r="C89" s="128"/>
      <c r="D89" s="129"/>
      <c r="E89" s="129"/>
      <c r="F89" s="130"/>
      <c r="G89" s="66" t="s">
        <v>1</v>
      </c>
      <c r="H89" s="67"/>
      <c r="I89" s="68"/>
      <c r="J89" s="68"/>
      <c r="K89" s="21"/>
    </row>
    <row r="90" spans="1:11" x14ac:dyDescent="0.25">
      <c r="A90" s="21"/>
      <c r="B90" s="65" t="s">
        <v>1</v>
      </c>
      <c r="C90" s="128"/>
      <c r="D90" s="129"/>
      <c r="E90" s="129"/>
      <c r="F90" s="130"/>
      <c r="G90" s="66" t="s">
        <v>1</v>
      </c>
      <c r="H90" s="67"/>
      <c r="I90" s="68"/>
      <c r="J90" s="68"/>
      <c r="K90" s="21"/>
    </row>
    <row r="91" spans="1:11" x14ac:dyDescent="0.25">
      <c r="A91" s="21"/>
      <c r="B91" s="65" t="s">
        <v>1</v>
      </c>
      <c r="C91" s="128"/>
      <c r="D91" s="129"/>
      <c r="E91" s="129"/>
      <c r="F91" s="130"/>
      <c r="G91" s="66" t="s">
        <v>1</v>
      </c>
      <c r="H91" s="67"/>
      <c r="I91" s="68"/>
      <c r="J91" s="68"/>
      <c r="K91" s="21"/>
    </row>
    <row r="92" spans="1:11" x14ac:dyDescent="0.25">
      <c r="A92" s="21"/>
      <c r="B92" s="65" t="s">
        <v>1</v>
      </c>
      <c r="C92" s="128"/>
      <c r="D92" s="129"/>
      <c r="E92" s="129"/>
      <c r="F92" s="130"/>
      <c r="G92" s="66" t="s">
        <v>1</v>
      </c>
      <c r="H92" s="67"/>
      <c r="I92" s="68"/>
      <c r="J92" s="68"/>
      <c r="K92" s="21"/>
    </row>
    <row r="93" spans="1:11" x14ac:dyDescent="0.25">
      <c r="A93" s="21"/>
      <c r="B93" s="65" t="s">
        <v>1</v>
      </c>
      <c r="C93" s="128"/>
      <c r="D93" s="129"/>
      <c r="E93" s="129"/>
      <c r="F93" s="130"/>
      <c r="G93" s="66" t="s">
        <v>1</v>
      </c>
      <c r="H93" s="67"/>
      <c r="I93" s="68"/>
      <c r="J93" s="68"/>
      <c r="K93" s="21"/>
    </row>
    <row r="94" spans="1:11" x14ac:dyDescent="0.25">
      <c r="A94" s="21"/>
      <c r="B94" s="266"/>
      <c r="C94" s="266"/>
      <c r="D94" s="266"/>
      <c r="E94" s="5"/>
      <c r="F94" s="239"/>
      <c r="G94" s="238"/>
      <c r="H94" s="13"/>
      <c r="I94" s="127">
        <f>SUM(I84:I93)</f>
        <v>0</v>
      </c>
      <c r="J94" s="127">
        <f>SUM(J84:J93)</f>
        <v>0</v>
      </c>
      <c r="K94" s="21"/>
    </row>
    <row r="95" spans="1:11" ht="15.75" thickBot="1" x14ac:dyDescent="0.3">
      <c r="A95" s="21"/>
      <c r="B95" s="238"/>
      <c r="C95" s="238"/>
      <c r="D95" s="238"/>
      <c r="E95" s="5"/>
      <c r="F95" s="239"/>
      <c r="G95" s="238"/>
      <c r="H95" s="13"/>
      <c r="I95" s="127"/>
      <c r="J95" s="127"/>
      <c r="K95" s="21"/>
    </row>
    <row r="96" spans="1:11" ht="16.5" thickTop="1" x14ac:dyDescent="0.25">
      <c r="A96" s="21"/>
      <c r="B96" s="101" t="s">
        <v>103</v>
      </c>
      <c r="C96" s="101"/>
      <c r="D96" s="267" t="s">
        <v>133</v>
      </c>
      <c r="E96" s="267"/>
      <c r="F96" s="267"/>
      <c r="G96" s="267"/>
      <c r="H96" s="267"/>
      <c r="I96" s="267"/>
      <c r="J96" s="86" t="s">
        <v>89</v>
      </c>
      <c r="K96" s="21"/>
    </row>
    <row r="97" spans="1:11" ht="26.25" customHeight="1" x14ac:dyDescent="0.25">
      <c r="A97" s="21"/>
      <c r="B97" s="5"/>
      <c r="C97" s="2"/>
      <c r="D97" s="268"/>
      <c r="E97" s="268"/>
      <c r="F97" s="268"/>
      <c r="G97" s="268"/>
      <c r="H97" s="268"/>
      <c r="I97" s="268"/>
      <c r="J97" s="2"/>
      <c r="K97" s="21"/>
    </row>
    <row r="98" spans="1:11" x14ac:dyDescent="0.25">
      <c r="A98" s="21"/>
      <c r="B98" s="5"/>
      <c r="C98" s="2"/>
      <c r="D98" s="237"/>
      <c r="E98" s="237"/>
      <c r="F98" s="237"/>
      <c r="G98" s="237"/>
      <c r="H98" s="237"/>
      <c r="I98" s="237"/>
      <c r="J98" s="2"/>
      <c r="K98" s="21"/>
    </row>
    <row r="99" spans="1:11" ht="15" customHeight="1" x14ac:dyDescent="0.25">
      <c r="A99" s="21"/>
      <c r="B99" s="5"/>
      <c r="C99" s="2"/>
      <c r="D99" s="268" t="s">
        <v>105</v>
      </c>
      <c r="E99" s="268"/>
      <c r="F99" s="269" t="s">
        <v>1</v>
      </c>
      <c r="G99" s="270"/>
      <c r="H99" s="237"/>
      <c r="I99" s="237"/>
      <c r="J99" s="2"/>
      <c r="K99" s="21"/>
    </row>
    <row r="100" spans="1:11" ht="15" customHeight="1" x14ac:dyDescent="0.25">
      <c r="A100" s="21"/>
      <c r="B100" s="5"/>
      <c r="C100" s="2"/>
      <c r="D100" s="268" t="s">
        <v>106</v>
      </c>
      <c r="E100" s="268"/>
      <c r="F100" s="269" t="s">
        <v>1</v>
      </c>
      <c r="G100" s="270"/>
      <c r="H100" s="237"/>
      <c r="I100" s="237"/>
      <c r="J100" s="2"/>
      <c r="K100" s="21"/>
    </row>
    <row r="101" spans="1:11" ht="15" customHeight="1" x14ac:dyDescent="0.25">
      <c r="A101" s="21"/>
      <c r="B101" s="5"/>
      <c r="C101" s="2"/>
      <c r="D101" s="268" t="s">
        <v>104</v>
      </c>
      <c r="E101" s="268"/>
      <c r="F101" s="269" t="s">
        <v>1</v>
      </c>
      <c r="G101" s="270"/>
      <c r="H101" s="237"/>
      <c r="I101" s="237"/>
      <c r="J101" s="2"/>
      <c r="K101" s="21"/>
    </row>
    <row r="102" spans="1:11" ht="15" customHeight="1" x14ac:dyDescent="0.25">
      <c r="A102" s="21"/>
      <c r="B102" s="194"/>
      <c r="C102" s="195"/>
      <c r="D102" s="195"/>
      <c r="E102" s="195"/>
      <c r="F102" s="195"/>
      <c r="G102" s="195"/>
      <c r="H102" s="196"/>
      <c r="I102" s="197"/>
      <c r="J102" s="197"/>
      <c r="K102" s="21"/>
    </row>
    <row r="103" spans="1:11" ht="15.75" thickBot="1" x14ac:dyDescent="0.3">
      <c r="A103" s="33"/>
      <c r="B103" s="33"/>
      <c r="C103" s="33"/>
      <c r="D103" s="34"/>
      <c r="E103" s="34"/>
      <c r="F103" s="34"/>
      <c r="G103" s="34"/>
      <c r="H103" s="34"/>
      <c r="I103" s="33"/>
      <c r="J103" s="33"/>
      <c r="K103" s="32"/>
    </row>
    <row r="104" spans="1:11" ht="16.5" thickTop="1" x14ac:dyDescent="0.25">
      <c r="A104" s="33"/>
      <c r="B104" s="104" t="s">
        <v>61</v>
      </c>
      <c r="C104" s="103"/>
      <c r="D104" s="267" t="s">
        <v>154</v>
      </c>
      <c r="E104" s="267"/>
      <c r="F104" s="267"/>
      <c r="G104" s="267"/>
      <c r="H104" s="267"/>
      <c r="I104" s="267"/>
      <c r="J104" s="86" t="s">
        <v>13</v>
      </c>
      <c r="K104" s="32"/>
    </row>
    <row r="105" spans="1:11" x14ac:dyDescent="0.25">
      <c r="A105" s="33"/>
      <c r="B105" s="5"/>
      <c r="C105" s="2"/>
      <c r="D105" s="268"/>
      <c r="E105" s="268"/>
      <c r="F105" s="268"/>
      <c r="G105" s="268"/>
      <c r="H105" s="268"/>
      <c r="I105" s="268"/>
      <c r="J105" s="2"/>
      <c r="K105" s="32"/>
    </row>
    <row r="106" spans="1:11" x14ac:dyDescent="0.25">
      <c r="A106" s="41"/>
      <c r="B106" s="5"/>
      <c r="C106" s="2"/>
      <c r="D106" s="237"/>
      <c r="E106" s="237"/>
      <c r="F106" s="237"/>
      <c r="G106" s="237"/>
      <c r="H106" s="237"/>
      <c r="I106" s="237"/>
      <c r="J106" s="2"/>
      <c r="K106" s="36"/>
    </row>
    <row r="107" spans="1:11" x14ac:dyDescent="0.25">
      <c r="A107" s="41"/>
      <c r="B107" s="271" t="s">
        <v>149</v>
      </c>
      <c r="C107" s="272"/>
      <c r="D107" s="272"/>
      <c r="E107" s="273"/>
      <c r="F107" s="52"/>
      <c r="G107" s="274" t="s">
        <v>150</v>
      </c>
      <c r="H107" s="275"/>
      <c r="I107" s="213" t="s">
        <v>152</v>
      </c>
      <c r="J107" s="213" t="s">
        <v>148</v>
      </c>
      <c r="K107" s="36"/>
    </row>
    <row r="108" spans="1:11" x14ac:dyDescent="0.25">
      <c r="A108" s="33"/>
      <c r="B108" s="217" t="s">
        <v>24</v>
      </c>
      <c r="C108" s="217"/>
      <c r="D108" s="217" t="str">
        <f>C20</f>
        <v>Select</v>
      </c>
      <c r="E108" s="217"/>
      <c r="F108" s="41"/>
      <c r="G108" s="256" t="s">
        <v>2</v>
      </c>
      <c r="H108" s="256"/>
      <c r="I108" s="214"/>
      <c r="J108" s="215">
        <f>G3</f>
        <v>0</v>
      </c>
      <c r="K108" s="36"/>
    </row>
    <row r="109" spans="1:11" x14ac:dyDescent="0.25">
      <c r="A109" s="33"/>
      <c r="B109" s="143" t="s">
        <v>24</v>
      </c>
      <c r="C109" s="143"/>
      <c r="D109" s="143" t="str">
        <f>C21</f>
        <v>Select</v>
      </c>
      <c r="E109" s="143"/>
      <c r="F109" s="41"/>
      <c r="G109" s="256" t="s">
        <v>147</v>
      </c>
      <c r="H109" s="256"/>
      <c r="I109" s="216">
        <f>SUM(F44:F46)</f>
        <v>0</v>
      </c>
      <c r="J109" s="214"/>
      <c r="K109" s="36"/>
    </row>
    <row r="110" spans="1:11" x14ac:dyDescent="0.25">
      <c r="A110" s="33"/>
      <c r="B110" s="143" t="s">
        <v>25</v>
      </c>
      <c r="C110" s="143"/>
      <c r="D110" s="144" t="e">
        <f>#REF!</f>
        <v>#REF!</v>
      </c>
      <c r="E110" s="143"/>
      <c r="F110" s="41"/>
      <c r="G110" s="256" t="s">
        <v>156</v>
      </c>
      <c r="H110" s="256"/>
      <c r="I110" s="214"/>
      <c r="J110" s="215">
        <f>H3</f>
        <v>0</v>
      </c>
      <c r="K110" s="36"/>
    </row>
    <row r="111" spans="1:11" x14ac:dyDescent="0.25">
      <c r="A111" s="33"/>
      <c r="B111" s="143" t="s">
        <v>26</v>
      </c>
      <c r="C111" s="143"/>
      <c r="D111" s="144" t="b">
        <v>1</v>
      </c>
      <c r="E111" s="143"/>
      <c r="F111" s="41"/>
      <c r="G111" s="256" t="s">
        <v>147</v>
      </c>
      <c r="H111" s="256"/>
      <c r="I111" s="216">
        <f>IF(SUM(C149+C151+C153)&gt;0,C149+C151+C153,0)</f>
        <v>0</v>
      </c>
      <c r="J111" s="214"/>
      <c r="K111" s="36"/>
    </row>
    <row r="112" spans="1:11" x14ac:dyDescent="0.25">
      <c r="A112" s="33"/>
      <c r="B112" s="143" t="s">
        <v>27</v>
      </c>
      <c r="C112" s="143"/>
      <c r="D112" s="144" t="b">
        <v>0</v>
      </c>
      <c r="E112" s="143"/>
      <c r="F112" s="41"/>
      <c r="G112" s="256" t="s">
        <v>42</v>
      </c>
      <c r="H112" s="256"/>
      <c r="I112" s="214"/>
      <c r="J112" s="215">
        <f>I3</f>
        <v>0</v>
      </c>
      <c r="K112" s="36"/>
    </row>
    <row r="113" spans="1:11" x14ac:dyDescent="0.25">
      <c r="A113" s="33"/>
      <c r="B113" s="143" t="s">
        <v>28</v>
      </c>
      <c r="C113" s="143"/>
      <c r="D113" s="143" t="s">
        <v>155</v>
      </c>
      <c r="E113" s="143"/>
      <c r="F113" s="41"/>
      <c r="G113" s="257" t="s">
        <v>151</v>
      </c>
      <c r="H113" s="257"/>
      <c r="I113" s="216">
        <f>SUM(J74:J78)</f>
        <v>0</v>
      </c>
      <c r="J113" s="214"/>
      <c r="K113" s="36"/>
    </row>
    <row r="114" spans="1:11" x14ac:dyDescent="0.25">
      <c r="A114" s="33"/>
      <c r="B114" s="143" t="s">
        <v>29</v>
      </c>
      <c r="C114" s="143"/>
      <c r="D114" s="143" t="s">
        <v>155</v>
      </c>
      <c r="E114" s="143"/>
      <c r="F114" s="33"/>
      <c r="G114" s="126" t="s">
        <v>51</v>
      </c>
      <c r="H114" s="126"/>
      <c r="I114" s="211"/>
      <c r="J114" s="212">
        <f>SUM(J108:J113)</f>
        <v>0</v>
      </c>
      <c r="K114" s="32"/>
    </row>
    <row r="115" spans="1:11" x14ac:dyDescent="0.25">
      <c r="A115" s="33"/>
      <c r="B115" s="143" t="s">
        <v>30</v>
      </c>
      <c r="C115" s="143"/>
      <c r="D115" s="143" t="s">
        <v>155</v>
      </c>
      <c r="E115" s="143"/>
      <c r="F115" s="33"/>
      <c r="G115" s="198" t="s">
        <v>158</v>
      </c>
      <c r="H115" s="198"/>
      <c r="I115" s="198"/>
      <c r="J115" s="226" t="str">
        <f>IF(J9=0,"",J9)</f>
        <v/>
      </c>
      <c r="K115" s="32"/>
    </row>
    <row r="116" spans="1:11" x14ac:dyDescent="0.25">
      <c r="A116" s="33"/>
      <c r="B116" s="143" t="s">
        <v>71</v>
      </c>
      <c r="C116" s="143"/>
      <c r="D116" s="143" t="str">
        <f>IF(SUM(I74:I78)&gt;0,"Yes","No")</f>
        <v>No</v>
      </c>
      <c r="E116" s="145">
        <f>SUM(I74:I78)</f>
        <v>0</v>
      </c>
      <c r="F116" s="33"/>
      <c r="G116" s="198" t="s">
        <v>159</v>
      </c>
      <c r="H116" s="198"/>
      <c r="I116" s="198"/>
      <c r="J116" s="225" t="str">
        <f>IF(J12="Select","",J12)</f>
        <v/>
      </c>
      <c r="K116" s="32"/>
    </row>
    <row r="117" spans="1:11" x14ac:dyDescent="0.25">
      <c r="A117" s="33"/>
      <c r="B117" s="143" t="s">
        <v>31</v>
      </c>
      <c r="C117" s="143"/>
      <c r="D117" s="143" t="str">
        <f>IF(C137&gt;0,"Yes","No")</f>
        <v>No</v>
      </c>
      <c r="E117" s="143"/>
      <c r="F117" s="33"/>
      <c r="G117" s="198"/>
      <c r="H117" s="198"/>
      <c r="I117" s="198"/>
      <c r="J117" s="198"/>
      <c r="K117" s="32"/>
    </row>
    <row r="118" spans="1:11" x14ac:dyDescent="0.25">
      <c r="A118" s="33"/>
      <c r="B118" s="143" t="s">
        <v>32</v>
      </c>
      <c r="C118" s="143"/>
      <c r="D118" s="143" t="s">
        <v>80</v>
      </c>
      <c r="E118" s="143"/>
      <c r="F118" s="33"/>
      <c r="G118" s="198"/>
      <c r="H118" s="198"/>
      <c r="I118" s="198"/>
      <c r="J118" s="198"/>
      <c r="K118" s="32"/>
    </row>
    <row r="119" spans="1:11" x14ac:dyDescent="0.25">
      <c r="A119" s="33"/>
      <c r="B119" s="143" t="s">
        <v>139</v>
      </c>
      <c r="C119" s="143"/>
      <c r="D119" s="143" t="str">
        <f>IF(C148&gt;0,"Yes, FC Selected", "No")</f>
        <v>No</v>
      </c>
      <c r="E119" s="143"/>
      <c r="F119" s="33"/>
      <c r="G119" s="23" t="s">
        <v>153</v>
      </c>
      <c r="H119" s="198"/>
      <c r="I119" s="198"/>
      <c r="J119" s="198"/>
      <c r="K119" s="32"/>
    </row>
    <row r="120" spans="1:11" x14ac:dyDescent="0.25">
      <c r="A120" s="33"/>
      <c r="B120" s="218" t="s">
        <v>131</v>
      </c>
      <c r="C120" s="218"/>
      <c r="D120" s="218" t="str">
        <f>IF(ISNUMBER(SEARCH("Desktops",B48:B49)),"Yes","No")</f>
        <v>No</v>
      </c>
      <c r="E120" s="218"/>
      <c r="F120" s="33"/>
      <c r="G120" s="33"/>
      <c r="H120" s="33"/>
      <c r="I120" s="33"/>
      <c r="J120" s="33"/>
      <c r="K120" s="32"/>
    </row>
    <row r="121" spans="1:11" x14ac:dyDescent="0.25">
      <c r="A121" s="33"/>
      <c r="B121" s="126"/>
      <c r="C121" s="34"/>
      <c r="D121" s="34"/>
      <c r="E121" s="34"/>
      <c r="F121" s="33"/>
      <c r="G121" s="33"/>
      <c r="H121" s="33"/>
      <c r="I121" s="33"/>
      <c r="J121" s="33"/>
      <c r="K121" s="32"/>
    </row>
    <row r="122" spans="1:11" x14ac:dyDescent="0.25">
      <c r="A122" s="33"/>
      <c r="B122" s="258"/>
      <c r="C122" s="259"/>
      <c r="D122" s="259"/>
      <c r="E122" s="264" t="s">
        <v>55</v>
      </c>
      <c r="F122" s="259"/>
      <c r="G122" s="259"/>
      <c r="H122" s="228"/>
      <c r="I122" s="219"/>
      <c r="J122" s="220"/>
      <c r="K122" s="33"/>
    </row>
    <row r="123" spans="1:11" x14ac:dyDescent="0.25">
      <c r="A123" s="33"/>
      <c r="B123" s="260"/>
      <c r="C123" s="261"/>
      <c r="D123" s="261"/>
      <c r="E123" s="261"/>
      <c r="F123" s="261"/>
      <c r="G123" s="261"/>
      <c r="H123" s="229"/>
      <c r="I123" s="221"/>
      <c r="J123" s="221"/>
      <c r="K123" s="33"/>
    </row>
    <row r="124" spans="1:11" x14ac:dyDescent="0.25">
      <c r="A124" s="33"/>
      <c r="B124" s="262"/>
      <c r="C124" s="263"/>
      <c r="D124" s="263"/>
      <c r="E124" s="263"/>
      <c r="F124" s="263"/>
      <c r="G124" s="263"/>
      <c r="H124" s="230"/>
      <c r="I124" s="222"/>
      <c r="J124" s="222"/>
      <c r="K124" s="33"/>
    </row>
    <row r="125" spans="1:11" x14ac:dyDescent="0.25">
      <c r="A125" s="33"/>
      <c r="B125" s="33"/>
      <c r="C125" s="33"/>
      <c r="D125" s="33"/>
      <c r="E125" s="33"/>
      <c r="F125" s="33"/>
      <c r="G125" s="33"/>
      <c r="H125" s="33"/>
      <c r="I125" s="33"/>
      <c r="J125" s="33"/>
      <c r="K125" s="32"/>
    </row>
    <row r="126" spans="1:11" x14ac:dyDescent="0.25">
      <c r="A126" s="33"/>
      <c r="B126" s="33"/>
      <c r="C126" s="33"/>
      <c r="D126" s="33"/>
      <c r="E126" s="33"/>
      <c r="F126" s="33"/>
      <c r="G126" s="33"/>
      <c r="H126" s="33"/>
      <c r="I126" s="33"/>
      <c r="J126" s="33"/>
      <c r="K126" s="32"/>
    </row>
    <row r="127" spans="1:11" x14ac:dyDescent="0.25">
      <c r="A127" s="33"/>
      <c r="B127" s="33"/>
      <c r="C127" s="33"/>
      <c r="D127" s="33"/>
      <c r="E127" s="33"/>
      <c r="F127" s="33"/>
      <c r="G127" s="33"/>
      <c r="H127" s="33"/>
      <c r="I127" s="33"/>
      <c r="J127" s="33"/>
      <c r="K127" s="32"/>
    </row>
    <row r="128" spans="1:11" x14ac:dyDescent="0.25">
      <c r="A128" s="33"/>
      <c r="B128" s="33"/>
      <c r="C128" s="33"/>
      <c r="D128" s="33"/>
      <c r="E128" s="33"/>
      <c r="F128" s="33"/>
      <c r="G128" s="33"/>
      <c r="H128" s="33"/>
      <c r="I128" s="33"/>
      <c r="J128" s="33"/>
      <c r="K128" s="32"/>
    </row>
    <row r="129" spans="1:11" x14ac:dyDescent="0.25">
      <c r="A129" s="33"/>
      <c r="B129" s="33"/>
      <c r="C129" s="33"/>
      <c r="D129" s="33"/>
      <c r="E129" s="33"/>
      <c r="F129" s="33"/>
      <c r="G129" s="33"/>
      <c r="H129" s="33"/>
      <c r="I129" s="33"/>
      <c r="J129" s="33"/>
      <c r="K129" s="32"/>
    </row>
    <row r="130" spans="1:11" x14ac:dyDescent="0.25">
      <c r="A130" s="33"/>
      <c r="B130" s="253" t="s">
        <v>132</v>
      </c>
      <c r="C130" s="254"/>
      <c r="D130" s="254"/>
      <c r="E130" s="255"/>
      <c r="F130" s="33"/>
      <c r="G130" s="33"/>
      <c r="H130" s="33"/>
      <c r="I130" s="33"/>
      <c r="J130" s="33"/>
      <c r="K130" s="32"/>
    </row>
    <row r="131" spans="1:11" x14ac:dyDescent="0.25">
      <c r="A131" s="33"/>
      <c r="B131" s="199" t="s">
        <v>81</v>
      </c>
      <c r="C131" s="199"/>
      <c r="D131" s="199"/>
      <c r="E131" s="199"/>
      <c r="F131" s="33"/>
      <c r="G131" s="33"/>
      <c r="H131" s="33"/>
      <c r="I131" s="33"/>
      <c r="J131" s="33"/>
      <c r="K131" s="32"/>
    </row>
    <row r="132" spans="1:11" x14ac:dyDescent="0.25">
      <c r="A132" s="33"/>
      <c r="B132" s="199"/>
      <c r="C132" s="199"/>
      <c r="D132" s="199"/>
      <c r="E132" s="199"/>
      <c r="F132" s="33"/>
      <c r="G132" s="33"/>
      <c r="H132" s="33"/>
      <c r="I132" s="33"/>
      <c r="J132" s="33"/>
      <c r="K132" s="32"/>
    </row>
    <row r="133" spans="1:11" x14ac:dyDescent="0.25">
      <c r="A133" s="33"/>
      <c r="B133" s="199" t="s">
        <v>67</v>
      </c>
      <c r="C133" s="199">
        <f>IF(C20="Tape - LVD", 1,0)</f>
        <v>0</v>
      </c>
      <c r="D133" s="199"/>
      <c r="E133" s="199"/>
      <c r="F133" s="33"/>
      <c r="G133" s="33"/>
      <c r="H133" s="33"/>
      <c r="I133" s="33"/>
      <c r="J133" s="33"/>
      <c r="K133" s="32"/>
    </row>
    <row r="134" spans="1:11" x14ac:dyDescent="0.25">
      <c r="A134" s="33"/>
      <c r="B134" s="199" t="s">
        <v>68</v>
      </c>
      <c r="C134" s="199">
        <f>IF(C21="Tape - LVD", 1,0)</f>
        <v>0</v>
      </c>
      <c r="D134" s="199"/>
      <c r="E134" s="199"/>
      <c r="F134" s="33"/>
      <c r="G134" s="33"/>
      <c r="H134" s="33"/>
      <c r="I134" s="33"/>
      <c r="J134" s="33"/>
      <c r="K134" s="32"/>
    </row>
    <row r="135" spans="1:11" x14ac:dyDescent="0.25">
      <c r="A135" s="33"/>
      <c r="B135" s="199" t="s">
        <v>69</v>
      </c>
      <c r="C135" s="199">
        <f>IF(C20="Tape - SAS", 1,0)</f>
        <v>0</v>
      </c>
      <c r="D135" s="199"/>
      <c r="E135" s="199"/>
      <c r="F135" s="33"/>
      <c r="G135" s="33"/>
      <c r="H135" s="33"/>
      <c r="I135" s="33"/>
      <c r="J135" s="33"/>
      <c r="K135" s="32"/>
    </row>
    <row r="136" spans="1:11" x14ac:dyDescent="0.25">
      <c r="A136" s="33"/>
      <c r="B136" s="199" t="s">
        <v>70</v>
      </c>
      <c r="C136" s="199">
        <f>IF(C21="Tape - SAS", 1,0)</f>
        <v>0</v>
      </c>
      <c r="D136" s="199"/>
      <c r="E136" s="199"/>
      <c r="F136" s="33"/>
      <c r="G136" s="33"/>
      <c r="H136" s="33"/>
      <c r="I136" s="33"/>
      <c r="J136" s="33"/>
      <c r="K136" s="32"/>
    </row>
    <row r="137" spans="1:11" x14ac:dyDescent="0.25">
      <c r="A137" s="33"/>
      <c r="B137" s="199"/>
      <c r="C137" s="199">
        <f>SUM(C133:C136)</f>
        <v>0</v>
      </c>
      <c r="D137" s="199"/>
      <c r="E137" s="199"/>
      <c r="F137" s="33"/>
      <c r="G137" s="33"/>
      <c r="H137" s="33"/>
      <c r="I137" s="33"/>
      <c r="J137" s="33"/>
      <c r="K137" s="32"/>
    </row>
    <row r="138" spans="1:11" x14ac:dyDescent="0.25">
      <c r="A138" s="33"/>
      <c r="B138" s="199" t="s">
        <v>72</v>
      </c>
      <c r="C138" s="199"/>
      <c r="D138" s="199"/>
      <c r="E138" s="199"/>
      <c r="F138" s="33"/>
      <c r="G138" s="33"/>
      <c r="H138" s="33"/>
      <c r="I138" s="33"/>
      <c r="J138" s="33"/>
      <c r="K138" s="32"/>
    </row>
    <row r="139" spans="1:11" x14ac:dyDescent="0.25">
      <c r="A139" s="33"/>
      <c r="B139" s="199" t="s">
        <v>73</v>
      </c>
      <c r="C139" s="199">
        <f>IF(C20="Tape - FC", 1,0)</f>
        <v>0</v>
      </c>
      <c r="D139" s="199"/>
      <c r="E139" s="199"/>
      <c r="F139" s="33"/>
      <c r="G139" s="33"/>
      <c r="H139" s="33"/>
      <c r="I139" s="33"/>
      <c r="J139" s="33"/>
      <c r="K139" s="32"/>
    </row>
    <row r="140" spans="1:11" x14ac:dyDescent="0.25">
      <c r="A140" s="33"/>
      <c r="B140" s="199" t="s">
        <v>73</v>
      </c>
      <c r="C140" s="199">
        <f>IF(C21="Tape - FC", 1,0)</f>
        <v>0</v>
      </c>
      <c r="D140" s="199"/>
      <c r="E140" s="199"/>
      <c r="F140" s="33"/>
      <c r="G140" s="33"/>
      <c r="H140" s="33"/>
      <c r="I140" s="33"/>
      <c r="J140" s="33"/>
      <c r="K140" s="32"/>
    </row>
    <row r="141" spans="1:11" x14ac:dyDescent="0.25">
      <c r="A141" s="33"/>
      <c r="B141" s="199" t="s">
        <v>140</v>
      </c>
      <c r="C141" s="199">
        <f>IF(C20="SAN - FC", 1,0)</f>
        <v>0</v>
      </c>
      <c r="D141" s="199"/>
      <c r="E141" s="199"/>
      <c r="F141" s="33"/>
      <c r="G141" s="33"/>
      <c r="H141" s="33"/>
      <c r="I141" s="33"/>
      <c r="J141" s="33"/>
      <c r="K141" s="32"/>
    </row>
    <row r="142" spans="1:11" x14ac:dyDescent="0.25">
      <c r="A142" s="33"/>
      <c r="B142" s="199" t="s">
        <v>140</v>
      </c>
      <c r="C142" s="199">
        <f>IF(C21="SAN - FC", 1,0)</f>
        <v>0</v>
      </c>
      <c r="D142" s="199"/>
      <c r="E142" s="199"/>
      <c r="F142" s="33"/>
      <c r="G142" s="33"/>
      <c r="H142" s="33"/>
      <c r="I142" s="33"/>
      <c r="J142" s="33"/>
      <c r="K142" s="32"/>
    </row>
    <row r="143" spans="1:11" x14ac:dyDescent="0.25">
      <c r="A143" s="33"/>
      <c r="B143" s="199" t="s">
        <v>74</v>
      </c>
      <c r="C143" s="199">
        <f>IF(G59="Fiber Channel", 1,0)</f>
        <v>0</v>
      </c>
      <c r="D143" s="199"/>
      <c r="E143" s="199"/>
      <c r="F143" s="33"/>
      <c r="G143" s="33"/>
      <c r="H143" s="33"/>
      <c r="I143" s="33"/>
      <c r="J143" s="33"/>
      <c r="K143" s="32"/>
    </row>
    <row r="144" spans="1:11" x14ac:dyDescent="0.25">
      <c r="A144" s="33"/>
      <c r="B144" s="199" t="s">
        <v>75</v>
      </c>
      <c r="C144" s="199">
        <f>IF(G60="Fiber Channel", 1,0)</f>
        <v>0</v>
      </c>
      <c r="D144" s="199"/>
      <c r="E144" s="199"/>
      <c r="F144" s="33"/>
      <c r="G144" s="33"/>
      <c r="H144" s="33"/>
      <c r="I144" s="33"/>
      <c r="J144" s="33"/>
      <c r="K144" s="32"/>
    </row>
    <row r="145" spans="1:11" x14ac:dyDescent="0.25">
      <c r="A145" s="33"/>
      <c r="B145" s="199" t="s">
        <v>76</v>
      </c>
      <c r="C145" s="199">
        <f>IF(G61="Fiber Channel", 1,0)</f>
        <v>0</v>
      </c>
      <c r="D145" s="199"/>
      <c r="E145" s="199"/>
      <c r="F145" s="33"/>
      <c r="G145" s="33"/>
      <c r="H145" s="33"/>
      <c r="I145" s="33"/>
      <c r="J145" s="33"/>
      <c r="K145" s="32"/>
    </row>
    <row r="146" spans="1:11" x14ac:dyDescent="0.25">
      <c r="A146" s="33"/>
      <c r="B146" s="199" t="s">
        <v>77</v>
      </c>
      <c r="C146" s="199">
        <f>IF(G62="Fiber Channel", 1,0)</f>
        <v>0</v>
      </c>
      <c r="D146" s="199"/>
      <c r="E146" s="199"/>
      <c r="F146" s="33"/>
      <c r="G146" s="33"/>
      <c r="H146" s="33"/>
      <c r="I146" s="33"/>
      <c r="J146" s="33"/>
      <c r="K146" s="32"/>
    </row>
    <row r="147" spans="1:11" x14ac:dyDescent="0.25">
      <c r="A147" s="33"/>
      <c r="B147" s="199" t="s">
        <v>78</v>
      </c>
      <c r="C147" s="199">
        <f>IF(G63="Fiber Channel", 1,0)</f>
        <v>0</v>
      </c>
      <c r="D147" s="199"/>
      <c r="E147" s="199"/>
      <c r="F147" s="33"/>
      <c r="G147" s="33"/>
      <c r="H147" s="33"/>
      <c r="I147" s="33"/>
      <c r="J147" s="33"/>
      <c r="K147" s="32"/>
    </row>
    <row r="148" spans="1:11" x14ac:dyDescent="0.25">
      <c r="A148" s="33"/>
      <c r="B148" s="199" t="s">
        <v>79</v>
      </c>
      <c r="C148" s="199">
        <f>SUM(C139:C147)</f>
        <v>0</v>
      </c>
      <c r="D148" s="199"/>
      <c r="E148" s="199"/>
      <c r="F148" s="33"/>
      <c r="G148" s="33"/>
      <c r="H148" s="33"/>
      <c r="I148" s="33"/>
      <c r="J148" s="33"/>
      <c r="K148" s="32"/>
    </row>
    <row r="149" spans="1:11" x14ac:dyDescent="0.25">
      <c r="A149" s="33"/>
      <c r="B149" s="199" t="s">
        <v>117</v>
      </c>
      <c r="C149" s="199">
        <f>IF(ISNUMBER(SEARCH("Yes",G31)),D29+D31+C151,D29+D31+D33+C151)</f>
        <v>0</v>
      </c>
      <c r="D149" s="199"/>
      <c r="E149" s="199"/>
      <c r="F149" s="33"/>
      <c r="G149" s="33"/>
      <c r="H149" s="33"/>
      <c r="I149" s="33"/>
      <c r="J149" s="33"/>
      <c r="K149" s="32"/>
    </row>
    <row r="150" spans="1:11" x14ac:dyDescent="0.25">
      <c r="A150" s="33"/>
      <c r="B150" s="199" t="s">
        <v>116</v>
      </c>
      <c r="C150" s="199">
        <f>IF(ISNUMBER(SEARCH("Yes",G31)),F29+F31+C151,F29+F31+F33+C151)</f>
        <v>0</v>
      </c>
      <c r="D150" s="199"/>
      <c r="E150" s="199"/>
      <c r="F150" s="33"/>
      <c r="G150" s="33"/>
      <c r="H150" s="33"/>
      <c r="I150" s="33"/>
      <c r="J150" s="33"/>
      <c r="K150" s="32"/>
    </row>
    <row r="151" spans="1:11" x14ac:dyDescent="0.25">
      <c r="A151" s="33"/>
      <c r="B151" s="199" t="s">
        <v>119</v>
      </c>
      <c r="C151" s="199">
        <f>IF(ISNUMBER(SEARCH("Windows",C37)),D35,0)</f>
        <v>0</v>
      </c>
      <c r="D151" s="199"/>
      <c r="E151" s="199"/>
      <c r="F151" s="33"/>
      <c r="G151" s="33"/>
      <c r="H151" s="33"/>
      <c r="I151" s="33"/>
      <c r="J151" s="33"/>
      <c r="K151" s="32"/>
    </row>
    <row r="152" spans="1:11" x14ac:dyDescent="0.25">
      <c r="A152" s="33"/>
      <c r="B152" s="199" t="s">
        <v>118</v>
      </c>
      <c r="C152" s="199">
        <f>IF(ISNUMBER(SEARCH("Windows",C37)),F35,0)</f>
        <v>0</v>
      </c>
      <c r="D152" s="199"/>
      <c r="E152" s="199"/>
      <c r="F152" s="33"/>
      <c r="G152" s="33"/>
      <c r="H152" s="33"/>
      <c r="I152" s="33"/>
      <c r="J152" s="33"/>
      <c r="K152" s="32"/>
    </row>
    <row r="153" spans="1:11" x14ac:dyDescent="0.25">
      <c r="A153" s="33"/>
      <c r="B153" s="199" t="s">
        <v>141</v>
      </c>
      <c r="C153" s="199">
        <f>IF(ISNUMBER(SEARCH("Linux",C37)),D35,0)</f>
        <v>0</v>
      </c>
      <c r="D153" s="199"/>
      <c r="E153" s="199"/>
      <c r="F153" s="33"/>
      <c r="G153" s="33"/>
      <c r="H153" s="33"/>
      <c r="I153" s="33"/>
      <c r="J153" s="33"/>
      <c r="K153" s="32"/>
    </row>
    <row r="154" spans="1:11" x14ac:dyDescent="0.25">
      <c r="A154" s="33"/>
      <c r="B154" s="199" t="s">
        <v>142</v>
      </c>
      <c r="C154" s="199">
        <f>IF(ISNUMBER(SEARCH("Linux",C37)),F35,0)</f>
        <v>0</v>
      </c>
      <c r="D154" s="199"/>
      <c r="E154" s="199"/>
      <c r="F154" s="33"/>
      <c r="G154" s="33"/>
      <c r="H154" s="33"/>
      <c r="I154" s="33"/>
      <c r="J154" s="33"/>
      <c r="K154" s="32"/>
    </row>
    <row r="155" spans="1:11" x14ac:dyDescent="0.25">
      <c r="A155" s="33"/>
      <c r="B155" s="199" t="s">
        <v>120</v>
      </c>
      <c r="C155" s="199">
        <f>IF(ISNUMBER(SEARCH("Solaris",C37)),D35,0)</f>
        <v>0</v>
      </c>
      <c r="D155" s="199"/>
      <c r="E155" s="199"/>
      <c r="F155" s="33"/>
      <c r="G155" s="33"/>
      <c r="H155" s="33"/>
      <c r="I155" s="33"/>
      <c r="J155" s="33"/>
      <c r="K155" s="32"/>
    </row>
    <row r="156" spans="1:11" x14ac:dyDescent="0.25">
      <c r="A156" s="33"/>
      <c r="B156" s="199" t="s">
        <v>121</v>
      </c>
      <c r="C156" s="199">
        <f>IF(ISNUMBER(SEARCH("Solaris",C37)),F35,0)</f>
        <v>0</v>
      </c>
      <c r="D156" s="199"/>
      <c r="E156" s="199"/>
      <c r="F156" s="33"/>
      <c r="G156" s="33"/>
      <c r="H156" s="33"/>
      <c r="I156" s="33"/>
      <c r="J156" s="33"/>
      <c r="K156" s="32"/>
    </row>
    <row r="157" spans="1:11" x14ac:dyDescent="0.25">
      <c r="A157" s="33"/>
      <c r="B157" s="33"/>
      <c r="C157" s="33"/>
      <c r="D157" s="33"/>
      <c r="E157" s="33"/>
      <c r="F157" s="33"/>
      <c r="G157" s="33"/>
      <c r="H157" s="33"/>
      <c r="I157" s="33"/>
      <c r="J157" s="33"/>
      <c r="K157" s="32"/>
    </row>
    <row r="158" spans="1:11" x14ac:dyDescent="0.25">
      <c r="A158" s="33"/>
      <c r="B158" s="33"/>
      <c r="C158" s="33"/>
      <c r="D158" s="33"/>
      <c r="E158" s="33"/>
      <c r="F158" s="33"/>
      <c r="G158" s="33"/>
      <c r="H158" s="33"/>
      <c r="I158" s="33"/>
      <c r="J158" s="33"/>
      <c r="K158" s="32"/>
    </row>
    <row r="159" spans="1:11" x14ac:dyDescent="0.25">
      <c r="A159" s="33"/>
      <c r="B159" s="33"/>
      <c r="C159" s="33"/>
      <c r="D159" s="33"/>
      <c r="E159" s="33"/>
      <c r="F159" s="33"/>
      <c r="G159" s="33"/>
      <c r="H159" s="33"/>
      <c r="I159" s="33"/>
      <c r="J159" s="33"/>
      <c r="K159" s="32"/>
    </row>
    <row r="160" spans="1:11" x14ac:dyDescent="0.25">
      <c r="A160" s="33"/>
      <c r="B160" s="33"/>
      <c r="C160" s="33"/>
      <c r="D160" s="33"/>
      <c r="E160" s="33"/>
      <c r="F160" s="33"/>
      <c r="G160" s="33"/>
      <c r="H160" s="33"/>
      <c r="I160" s="33"/>
      <c r="J160" s="33"/>
      <c r="K160" s="32"/>
    </row>
    <row r="161" spans="1:11" x14ac:dyDescent="0.25">
      <c r="A161" s="33"/>
      <c r="B161" s="33"/>
      <c r="C161" s="33"/>
      <c r="D161" s="33"/>
      <c r="E161" s="33"/>
      <c r="F161" s="33"/>
      <c r="G161" s="33"/>
      <c r="H161" s="33"/>
      <c r="I161" s="33"/>
      <c r="J161" s="33"/>
      <c r="K161" s="32"/>
    </row>
    <row r="162" spans="1:11" x14ac:dyDescent="0.25">
      <c r="A162" s="33"/>
      <c r="B162" s="33"/>
      <c r="C162" s="33"/>
      <c r="D162" s="33"/>
      <c r="E162" s="33"/>
      <c r="F162" s="33"/>
      <c r="G162" s="33"/>
      <c r="H162" s="33"/>
      <c r="I162" s="33"/>
      <c r="J162" s="33"/>
      <c r="K162" s="32"/>
    </row>
    <row r="163" spans="1:11" x14ac:dyDescent="0.25">
      <c r="A163" s="33"/>
      <c r="B163" s="33"/>
      <c r="C163" s="33"/>
      <c r="D163" s="33"/>
      <c r="E163" s="33"/>
      <c r="F163" s="33"/>
      <c r="G163" s="33"/>
      <c r="H163" s="33"/>
      <c r="I163" s="33"/>
      <c r="J163" s="33"/>
      <c r="K163" s="32"/>
    </row>
    <row r="164" spans="1:11" x14ac:dyDescent="0.25">
      <c r="A164" s="33"/>
      <c r="B164" s="33"/>
      <c r="C164" s="33"/>
      <c r="D164" s="33"/>
      <c r="E164" s="33"/>
      <c r="F164" s="33"/>
      <c r="G164" s="33"/>
      <c r="H164" s="33"/>
      <c r="I164" s="33"/>
      <c r="J164" s="33"/>
      <c r="K164" s="32"/>
    </row>
    <row r="165" spans="1:11" x14ac:dyDescent="0.25">
      <c r="A165" s="33"/>
      <c r="B165" s="33"/>
      <c r="C165" s="33"/>
      <c r="D165" s="33"/>
      <c r="E165" s="33"/>
      <c r="F165" s="33"/>
      <c r="G165" s="33"/>
      <c r="H165" s="33"/>
      <c r="I165" s="33"/>
      <c r="J165" s="33"/>
      <c r="K165" s="32"/>
    </row>
    <row r="166" spans="1:11" x14ac:dyDescent="0.25">
      <c r="A166" s="33"/>
      <c r="B166" s="33"/>
      <c r="C166" s="33"/>
      <c r="D166" s="33"/>
      <c r="E166" s="33"/>
      <c r="F166" s="33"/>
      <c r="G166" s="33"/>
      <c r="H166" s="33"/>
      <c r="I166" s="33"/>
      <c r="J166" s="33"/>
      <c r="K166" s="32"/>
    </row>
    <row r="167" spans="1:11" x14ac:dyDescent="0.25">
      <c r="A167" s="33"/>
      <c r="B167" s="33"/>
      <c r="C167" s="33"/>
      <c r="D167" s="33"/>
      <c r="E167" s="33"/>
      <c r="F167" s="33"/>
      <c r="G167" s="33"/>
      <c r="H167" s="33"/>
      <c r="I167" s="33"/>
      <c r="J167" s="33"/>
      <c r="K167" s="32"/>
    </row>
    <row r="168" spans="1:11" x14ac:dyDescent="0.25">
      <c r="A168" s="33"/>
      <c r="B168" s="33"/>
      <c r="C168" s="33"/>
      <c r="D168" s="33"/>
      <c r="E168" s="33"/>
      <c r="F168" s="33"/>
      <c r="G168" s="33"/>
      <c r="H168" s="33"/>
      <c r="I168" s="33"/>
      <c r="J168" s="33"/>
      <c r="K168" s="32"/>
    </row>
    <row r="169" spans="1:11" x14ac:dyDescent="0.25">
      <c r="A169" s="33"/>
      <c r="B169" s="33"/>
      <c r="C169" s="33"/>
      <c r="D169" s="33"/>
      <c r="E169" s="33"/>
      <c r="F169" s="33"/>
      <c r="G169" s="33"/>
      <c r="H169" s="33"/>
      <c r="I169" s="33"/>
      <c r="J169" s="33"/>
      <c r="K169" s="32"/>
    </row>
    <row r="170" spans="1:11" x14ac:dyDescent="0.25">
      <c r="A170" s="33"/>
      <c r="B170" s="33"/>
      <c r="C170" s="33"/>
      <c r="D170" s="33"/>
      <c r="E170" s="33"/>
      <c r="F170" s="33"/>
      <c r="G170" s="33"/>
      <c r="H170" s="33"/>
      <c r="I170" s="33"/>
      <c r="J170" s="33"/>
      <c r="K170" s="32"/>
    </row>
    <row r="171" spans="1:11" x14ac:dyDescent="0.25">
      <c r="A171" s="33"/>
      <c r="B171" s="33"/>
      <c r="C171" s="33"/>
      <c r="D171" s="33"/>
      <c r="E171" s="33"/>
      <c r="F171" s="33"/>
      <c r="G171" s="33"/>
      <c r="H171" s="33"/>
      <c r="I171" s="33"/>
      <c r="J171" s="33"/>
      <c r="K171" s="32"/>
    </row>
    <row r="172" spans="1:11" x14ac:dyDescent="0.25">
      <c r="A172" s="33"/>
      <c r="B172" s="33"/>
      <c r="C172" s="33"/>
      <c r="D172" s="33"/>
      <c r="E172" s="33"/>
      <c r="F172" s="33"/>
      <c r="G172" s="33"/>
      <c r="H172" s="33"/>
      <c r="I172" s="33"/>
      <c r="J172" s="33"/>
      <c r="K172" s="32"/>
    </row>
    <row r="173" spans="1:11" x14ac:dyDescent="0.25">
      <c r="A173" s="33"/>
      <c r="B173" s="33"/>
      <c r="C173" s="33"/>
      <c r="D173" s="33"/>
      <c r="E173" s="33"/>
      <c r="F173" s="33"/>
      <c r="G173" s="33"/>
      <c r="H173" s="33"/>
      <c r="I173" s="33"/>
      <c r="J173" s="33"/>
      <c r="K173" s="32"/>
    </row>
    <row r="174" spans="1:11" x14ac:dyDescent="0.25">
      <c r="A174" s="33"/>
      <c r="B174" s="33"/>
      <c r="C174" s="33"/>
      <c r="D174" s="33"/>
      <c r="E174" s="33"/>
      <c r="F174" s="33"/>
      <c r="G174" s="33"/>
      <c r="H174" s="33"/>
      <c r="I174" s="33"/>
      <c r="J174" s="33"/>
      <c r="K174" s="32"/>
    </row>
    <row r="175" spans="1:11" x14ac:dyDescent="0.25">
      <c r="A175" s="33"/>
      <c r="B175" s="33"/>
      <c r="C175" s="33"/>
      <c r="D175" s="33"/>
      <c r="E175" s="33"/>
      <c r="F175" s="33"/>
      <c r="G175" s="33"/>
      <c r="H175" s="33"/>
      <c r="I175" s="33"/>
      <c r="J175" s="33"/>
      <c r="K175" s="32"/>
    </row>
    <row r="176" spans="1:11" x14ac:dyDescent="0.25">
      <c r="A176" s="33"/>
      <c r="B176" s="33"/>
      <c r="C176" s="33"/>
      <c r="D176" s="33"/>
      <c r="E176" s="33"/>
      <c r="F176" s="33"/>
      <c r="G176" s="33"/>
      <c r="H176" s="33"/>
      <c r="I176" s="33"/>
      <c r="J176" s="33"/>
      <c r="K176" s="32"/>
    </row>
    <row r="177" spans="1:11" x14ac:dyDescent="0.25">
      <c r="A177" s="33"/>
      <c r="B177" s="33"/>
      <c r="C177" s="33"/>
      <c r="D177" s="33"/>
      <c r="E177" s="33"/>
      <c r="F177" s="33"/>
      <c r="G177" s="33"/>
      <c r="H177" s="33"/>
      <c r="I177" s="33"/>
      <c r="J177" s="33"/>
      <c r="K177" s="32"/>
    </row>
    <row r="178" spans="1:11" x14ac:dyDescent="0.25">
      <c r="A178" s="33"/>
      <c r="B178" s="33"/>
      <c r="C178" s="33"/>
      <c r="D178" s="33"/>
      <c r="E178" s="33"/>
      <c r="F178" s="33"/>
      <c r="G178" s="33"/>
      <c r="H178" s="33"/>
      <c r="I178" s="33"/>
      <c r="J178" s="33"/>
      <c r="K178" s="32"/>
    </row>
    <row r="179" spans="1:11" x14ac:dyDescent="0.25">
      <c r="A179" s="33"/>
      <c r="B179" s="33"/>
      <c r="C179" s="33"/>
      <c r="D179" s="33"/>
      <c r="E179" s="33"/>
      <c r="F179" s="33"/>
      <c r="G179" s="33"/>
      <c r="H179" s="33"/>
      <c r="I179" s="33"/>
      <c r="J179" s="33"/>
      <c r="K179" s="32"/>
    </row>
    <row r="180" spans="1:11" x14ac:dyDescent="0.25">
      <c r="A180" s="33"/>
      <c r="B180" s="33"/>
      <c r="C180" s="33"/>
      <c r="D180" s="33"/>
      <c r="E180" s="33"/>
      <c r="F180" s="33"/>
      <c r="G180" s="33"/>
      <c r="H180" s="33"/>
      <c r="I180" s="33"/>
      <c r="J180" s="33"/>
      <c r="K180" s="32"/>
    </row>
    <row r="181" spans="1:11" x14ac:dyDescent="0.25">
      <c r="A181" s="33"/>
      <c r="B181" s="33"/>
      <c r="C181" s="33"/>
      <c r="D181" s="33"/>
      <c r="E181" s="33"/>
      <c r="F181" s="33"/>
      <c r="G181" s="33"/>
      <c r="H181" s="33"/>
      <c r="I181" s="33"/>
      <c r="J181" s="33"/>
      <c r="K181" s="32"/>
    </row>
    <row r="182" spans="1:11" x14ac:dyDescent="0.25">
      <c r="A182" s="33"/>
      <c r="B182" s="33"/>
      <c r="C182" s="33"/>
      <c r="D182" s="33"/>
      <c r="E182" s="33"/>
      <c r="F182" s="33"/>
      <c r="G182" s="33"/>
      <c r="H182" s="33"/>
      <c r="I182" s="33"/>
      <c r="J182" s="33"/>
      <c r="K182" s="32"/>
    </row>
    <row r="183" spans="1:11" x14ac:dyDescent="0.25">
      <c r="A183" s="33"/>
      <c r="B183" s="33"/>
      <c r="C183" s="33"/>
      <c r="D183" s="33"/>
      <c r="E183" s="33"/>
      <c r="F183" s="33"/>
      <c r="G183" s="33"/>
      <c r="H183" s="33"/>
      <c r="I183" s="33"/>
      <c r="J183" s="33"/>
      <c r="K183" s="32"/>
    </row>
    <row r="184" spans="1:11" x14ac:dyDescent="0.25">
      <c r="A184" s="33"/>
      <c r="B184" s="33"/>
      <c r="C184" s="33"/>
      <c r="D184" s="33"/>
      <c r="E184" s="33"/>
      <c r="F184" s="33"/>
      <c r="G184" s="33"/>
      <c r="H184" s="33"/>
      <c r="I184" s="33"/>
      <c r="J184" s="33"/>
      <c r="K184" s="32"/>
    </row>
    <row r="185" spans="1:11" x14ac:dyDescent="0.25">
      <c r="A185" s="33"/>
      <c r="B185" s="33"/>
      <c r="C185" s="33"/>
      <c r="D185" s="33"/>
      <c r="E185" s="33"/>
      <c r="F185" s="33"/>
      <c r="G185" s="33"/>
      <c r="H185" s="33"/>
      <c r="I185" s="33"/>
      <c r="J185" s="33"/>
      <c r="K185" s="32"/>
    </row>
    <row r="186" spans="1:11" x14ac:dyDescent="0.25">
      <c r="A186" s="33"/>
      <c r="B186" s="33"/>
      <c r="C186" s="33"/>
      <c r="D186" s="33"/>
      <c r="E186" s="33"/>
      <c r="F186" s="33"/>
      <c r="G186" s="33"/>
      <c r="H186" s="33"/>
      <c r="I186" s="33"/>
      <c r="J186" s="33"/>
      <c r="K186" s="32"/>
    </row>
    <row r="187" spans="1:11" x14ac:dyDescent="0.25">
      <c r="A187" s="33"/>
      <c r="B187" s="33"/>
      <c r="C187" s="33"/>
      <c r="D187" s="33"/>
      <c r="E187" s="33"/>
      <c r="F187" s="33"/>
      <c r="G187" s="33"/>
      <c r="H187" s="33"/>
      <c r="I187" s="33"/>
      <c r="J187" s="33"/>
      <c r="K187" s="32"/>
    </row>
    <row r="188" spans="1:11" x14ac:dyDescent="0.25">
      <c r="A188" s="33"/>
      <c r="B188" s="33"/>
      <c r="C188" s="33"/>
      <c r="D188" s="33"/>
      <c r="E188" s="33"/>
      <c r="F188" s="33"/>
      <c r="G188" s="33"/>
      <c r="H188" s="33"/>
      <c r="I188" s="33"/>
      <c r="J188" s="33"/>
      <c r="K188" s="32"/>
    </row>
    <row r="189" spans="1:11" x14ac:dyDescent="0.25">
      <c r="A189" s="33"/>
      <c r="B189" s="33"/>
      <c r="C189" s="33"/>
      <c r="D189" s="33"/>
      <c r="E189" s="33"/>
      <c r="F189" s="33"/>
      <c r="G189" s="33"/>
      <c r="H189" s="33"/>
      <c r="I189" s="33"/>
      <c r="J189" s="33"/>
      <c r="K189" s="32"/>
    </row>
    <row r="190" spans="1:11" x14ac:dyDescent="0.25">
      <c r="A190" s="33"/>
      <c r="B190" s="33"/>
      <c r="C190" s="33"/>
      <c r="D190" s="33"/>
      <c r="E190" s="33"/>
      <c r="F190" s="33"/>
      <c r="G190" s="33"/>
      <c r="H190" s="33"/>
      <c r="I190" s="33"/>
      <c r="J190" s="33"/>
      <c r="K190" s="32"/>
    </row>
    <row r="191" spans="1:11" x14ac:dyDescent="0.25">
      <c r="A191" s="33"/>
      <c r="B191" s="33"/>
      <c r="C191" s="33"/>
      <c r="D191" s="33"/>
      <c r="E191" s="33"/>
      <c r="F191" s="33"/>
      <c r="G191" s="33"/>
      <c r="H191" s="33"/>
      <c r="I191" s="33"/>
      <c r="J191" s="33"/>
      <c r="K191" s="32"/>
    </row>
    <row r="192" spans="1:11" x14ac:dyDescent="0.25">
      <c r="A192" s="33"/>
      <c r="B192" s="33"/>
      <c r="C192" s="33"/>
      <c r="D192" s="33"/>
      <c r="E192" s="33"/>
      <c r="F192" s="33"/>
      <c r="G192" s="33"/>
      <c r="H192" s="33"/>
      <c r="I192" s="33"/>
      <c r="J192" s="33"/>
      <c r="K192" s="32"/>
    </row>
    <row r="193" spans="1:11" x14ac:dyDescent="0.25">
      <c r="A193" s="33"/>
      <c r="B193" s="33"/>
      <c r="C193" s="33"/>
      <c r="D193" s="33"/>
      <c r="E193" s="33"/>
      <c r="F193" s="33"/>
      <c r="G193" s="33"/>
      <c r="H193" s="33"/>
      <c r="I193" s="33"/>
      <c r="J193" s="33"/>
      <c r="K193" s="32"/>
    </row>
    <row r="194" spans="1:11" x14ac:dyDescent="0.25">
      <c r="A194" s="33"/>
      <c r="B194" s="33"/>
      <c r="C194" s="33"/>
      <c r="D194" s="33"/>
      <c r="E194" s="33"/>
      <c r="F194" s="33"/>
      <c r="G194" s="33"/>
      <c r="H194" s="33"/>
      <c r="I194" s="33"/>
      <c r="J194" s="33"/>
      <c r="K194" s="32"/>
    </row>
    <row r="195" spans="1:11" x14ac:dyDescent="0.25">
      <c r="A195" s="33"/>
      <c r="B195" s="33"/>
      <c r="C195" s="33"/>
      <c r="D195" s="33"/>
      <c r="E195" s="33"/>
      <c r="F195" s="33"/>
      <c r="G195" s="33"/>
      <c r="H195" s="33"/>
      <c r="I195" s="33"/>
      <c r="J195" s="33"/>
      <c r="K195" s="32"/>
    </row>
    <row r="196" spans="1:11" x14ac:dyDescent="0.25">
      <c r="A196" s="33"/>
      <c r="B196" s="33"/>
      <c r="C196" s="33"/>
      <c r="D196" s="33"/>
      <c r="E196" s="33"/>
      <c r="F196" s="33"/>
      <c r="G196" s="33"/>
      <c r="H196" s="33"/>
      <c r="I196" s="33"/>
      <c r="J196" s="33"/>
      <c r="K196" s="32"/>
    </row>
    <row r="197" spans="1:11" x14ac:dyDescent="0.25">
      <c r="A197" s="33"/>
      <c r="B197" s="33"/>
      <c r="C197" s="33"/>
      <c r="D197" s="33"/>
      <c r="E197" s="33"/>
      <c r="F197" s="33"/>
      <c r="G197" s="33"/>
      <c r="H197" s="33"/>
      <c r="I197" s="33"/>
      <c r="J197" s="33"/>
      <c r="K197" s="32"/>
    </row>
    <row r="198" spans="1:11" x14ac:dyDescent="0.25">
      <c r="A198" s="33"/>
      <c r="B198" s="33"/>
      <c r="C198" s="33"/>
      <c r="D198" s="33"/>
      <c r="E198" s="33"/>
      <c r="F198" s="33"/>
      <c r="G198" s="33"/>
      <c r="H198" s="33"/>
      <c r="I198" s="33"/>
      <c r="J198" s="33"/>
      <c r="K198" s="32"/>
    </row>
    <row r="199" spans="1:11" x14ac:dyDescent="0.25">
      <c r="A199" s="33"/>
      <c r="B199" s="33"/>
      <c r="C199" s="33"/>
      <c r="D199" s="33"/>
      <c r="E199" s="33"/>
      <c r="F199" s="33"/>
      <c r="G199" s="33"/>
      <c r="H199" s="33"/>
      <c r="I199" s="33"/>
      <c r="J199" s="33"/>
      <c r="K199" s="32"/>
    </row>
    <row r="200" spans="1:11" x14ac:dyDescent="0.25">
      <c r="A200" s="33"/>
      <c r="B200" s="33"/>
      <c r="C200" s="33"/>
      <c r="D200" s="33"/>
      <c r="E200" s="33"/>
      <c r="F200" s="33"/>
      <c r="G200" s="33"/>
      <c r="H200" s="33"/>
      <c r="I200" s="33"/>
      <c r="J200" s="33"/>
      <c r="K200" s="32"/>
    </row>
    <row r="201" spans="1:11" x14ac:dyDescent="0.25">
      <c r="A201" s="33"/>
      <c r="B201" s="33"/>
      <c r="C201" s="33"/>
      <c r="D201" s="33"/>
      <c r="E201" s="33"/>
      <c r="F201" s="33"/>
      <c r="G201" s="33"/>
      <c r="H201" s="33"/>
      <c r="I201" s="33"/>
      <c r="J201" s="33"/>
      <c r="K201" s="32"/>
    </row>
    <row r="202" spans="1:11" x14ac:dyDescent="0.25">
      <c r="A202" s="33"/>
      <c r="B202" s="33"/>
      <c r="C202" s="33"/>
      <c r="D202" s="33"/>
      <c r="E202" s="33"/>
      <c r="F202" s="33"/>
      <c r="G202" s="33"/>
      <c r="H202" s="33"/>
      <c r="I202" s="33"/>
      <c r="J202" s="33"/>
      <c r="K202" s="32"/>
    </row>
    <row r="203" spans="1:11" x14ac:dyDescent="0.25">
      <c r="A203" s="33"/>
      <c r="B203" s="33"/>
      <c r="C203" s="33"/>
      <c r="D203" s="33"/>
      <c r="E203" s="33"/>
      <c r="F203" s="33"/>
      <c r="G203" s="33"/>
      <c r="H203" s="33"/>
      <c r="I203" s="33"/>
      <c r="J203" s="33"/>
      <c r="K203" s="32"/>
    </row>
    <row r="204" spans="1:11" x14ac:dyDescent="0.25">
      <c r="A204" s="33"/>
      <c r="B204" s="33"/>
      <c r="C204" s="33"/>
      <c r="D204" s="33"/>
      <c r="E204" s="33"/>
      <c r="F204" s="33"/>
      <c r="G204" s="33"/>
      <c r="H204" s="33"/>
      <c r="I204" s="33"/>
      <c r="J204" s="33"/>
      <c r="K204" s="32"/>
    </row>
    <row r="205" spans="1:11" x14ac:dyDescent="0.25">
      <c r="A205" s="33"/>
      <c r="B205" s="33"/>
      <c r="C205" s="33"/>
      <c r="D205" s="33"/>
      <c r="E205" s="33"/>
      <c r="F205" s="33"/>
      <c r="G205" s="33"/>
      <c r="H205" s="33"/>
      <c r="I205" s="33"/>
      <c r="J205" s="33"/>
      <c r="K205" s="32"/>
    </row>
    <row r="206" spans="1:11" x14ac:dyDescent="0.25">
      <c r="A206" s="33"/>
      <c r="B206" s="33"/>
      <c r="C206" s="33"/>
      <c r="D206" s="33"/>
      <c r="E206" s="33"/>
      <c r="F206" s="33"/>
      <c r="G206" s="33"/>
      <c r="H206" s="33"/>
      <c r="I206" s="33"/>
      <c r="J206" s="33"/>
      <c r="K206" s="32"/>
    </row>
    <row r="207" spans="1:11" x14ac:dyDescent="0.25">
      <c r="A207" s="33"/>
      <c r="B207" s="33"/>
      <c r="C207" s="33"/>
      <c r="D207" s="33"/>
      <c r="E207" s="33"/>
      <c r="F207" s="33"/>
      <c r="G207" s="33"/>
      <c r="H207" s="33"/>
      <c r="I207" s="33"/>
      <c r="J207" s="33"/>
      <c r="K207" s="32"/>
    </row>
    <row r="208" spans="1:11" x14ac:dyDescent="0.25">
      <c r="A208" s="33"/>
      <c r="B208" s="33"/>
      <c r="C208" s="33"/>
      <c r="D208" s="33"/>
      <c r="E208" s="33"/>
      <c r="F208" s="33"/>
      <c r="G208" s="33"/>
      <c r="H208" s="33"/>
      <c r="I208" s="33"/>
      <c r="J208" s="33"/>
      <c r="K208" s="32"/>
    </row>
    <row r="209" spans="1:11" x14ac:dyDescent="0.25">
      <c r="A209" s="33"/>
      <c r="B209" s="33"/>
      <c r="C209" s="33"/>
      <c r="D209" s="33"/>
      <c r="E209" s="33"/>
      <c r="F209" s="33"/>
      <c r="G209" s="33"/>
      <c r="H209" s="33"/>
      <c r="I209" s="33"/>
      <c r="J209" s="33"/>
      <c r="K209" s="32"/>
    </row>
    <row r="210" spans="1:11" x14ac:dyDescent="0.25">
      <c r="A210" s="33"/>
      <c r="B210" s="33"/>
      <c r="C210" s="33"/>
      <c r="D210" s="33"/>
      <c r="E210" s="33"/>
      <c r="F210" s="33"/>
      <c r="G210" s="33"/>
      <c r="H210" s="33"/>
      <c r="I210" s="33"/>
      <c r="J210" s="33"/>
      <c r="K210" s="32"/>
    </row>
    <row r="211" spans="1:11" x14ac:dyDescent="0.25">
      <c r="A211" s="33"/>
      <c r="B211" s="33"/>
      <c r="C211" s="33"/>
      <c r="D211" s="33"/>
      <c r="E211" s="33"/>
      <c r="F211" s="33"/>
      <c r="G211" s="33"/>
      <c r="H211" s="33"/>
      <c r="I211" s="33"/>
      <c r="J211" s="33"/>
      <c r="K211" s="32"/>
    </row>
    <row r="212" spans="1:11" x14ac:dyDescent="0.25">
      <c r="A212" s="33"/>
      <c r="B212" s="33"/>
      <c r="C212" s="33"/>
      <c r="D212" s="33"/>
      <c r="E212" s="33"/>
      <c r="F212" s="33"/>
      <c r="G212" s="33"/>
      <c r="H212" s="33"/>
      <c r="I212" s="33"/>
      <c r="J212" s="33"/>
      <c r="K212" s="32"/>
    </row>
    <row r="213" spans="1:11" x14ac:dyDescent="0.25">
      <c r="A213" s="33"/>
      <c r="B213" s="33"/>
      <c r="C213" s="33"/>
      <c r="D213" s="33"/>
      <c r="E213" s="33"/>
      <c r="F213" s="33"/>
      <c r="G213" s="33"/>
      <c r="H213" s="33"/>
      <c r="I213" s="33"/>
      <c r="J213" s="33"/>
      <c r="K213" s="32"/>
    </row>
    <row r="214" spans="1:11" x14ac:dyDescent="0.25">
      <c r="A214" s="33"/>
      <c r="B214" s="33"/>
      <c r="C214" s="33"/>
      <c r="D214" s="33"/>
      <c r="E214" s="33"/>
      <c r="F214" s="33"/>
      <c r="G214" s="33"/>
      <c r="H214" s="33"/>
      <c r="I214" s="33"/>
      <c r="J214" s="33"/>
      <c r="K214" s="32"/>
    </row>
    <row r="215" spans="1:11" x14ac:dyDescent="0.25">
      <c r="A215" s="33"/>
      <c r="B215" s="33"/>
      <c r="C215" s="33"/>
      <c r="D215" s="33"/>
      <c r="E215" s="33"/>
      <c r="F215" s="33"/>
      <c r="G215" s="33"/>
      <c r="H215" s="33"/>
      <c r="I215" s="33"/>
      <c r="J215" s="33"/>
      <c r="K215" s="32"/>
    </row>
    <row r="216" spans="1:11" x14ac:dyDescent="0.25">
      <c r="A216" s="33"/>
      <c r="B216" s="33"/>
      <c r="C216" s="33"/>
      <c r="D216" s="33"/>
      <c r="E216" s="33"/>
      <c r="F216" s="33"/>
      <c r="G216" s="33"/>
      <c r="H216" s="33"/>
      <c r="I216" s="33"/>
      <c r="J216" s="33"/>
      <c r="K216" s="32"/>
    </row>
    <row r="217" spans="1:11" x14ac:dyDescent="0.25">
      <c r="A217" s="33"/>
      <c r="B217" s="33"/>
      <c r="C217" s="33"/>
      <c r="D217" s="33"/>
      <c r="E217" s="33"/>
      <c r="F217" s="33"/>
      <c r="G217" s="33"/>
      <c r="H217" s="33"/>
      <c r="I217" s="33"/>
      <c r="J217" s="33"/>
      <c r="K217" s="32"/>
    </row>
    <row r="218" spans="1:11" x14ac:dyDescent="0.25">
      <c r="A218" s="33"/>
      <c r="B218" s="33"/>
      <c r="C218" s="33"/>
      <c r="D218" s="33"/>
      <c r="E218" s="33"/>
      <c r="F218" s="33"/>
      <c r="G218" s="33"/>
      <c r="H218" s="33"/>
      <c r="I218" s="33"/>
      <c r="J218" s="33"/>
      <c r="K218" s="32"/>
    </row>
    <row r="219" spans="1:11" x14ac:dyDescent="0.25">
      <c r="A219" s="33"/>
      <c r="B219" s="33"/>
      <c r="C219" s="33"/>
      <c r="D219" s="33"/>
      <c r="E219" s="33"/>
      <c r="F219" s="33"/>
      <c r="G219" s="33"/>
      <c r="H219" s="33"/>
      <c r="I219" s="33"/>
      <c r="J219" s="33"/>
      <c r="K219" s="32"/>
    </row>
    <row r="220" spans="1:11" x14ac:dyDescent="0.25">
      <c r="A220" s="33"/>
      <c r="B220" s="33"/>
      <c r="C220" s="33"/>
      <c r="D220" s="33"/>
      <c r="E220" s="33"/>
      <c r="F220" s="33"/>
      <c r="G220" s="33"/>
      <c r="H220" s="33"/>
      <c r="I220" s="33"/>
      <c r="J220" s="33"/>
      <c r="K220" s="32"/>
    </row>
    <row r="221" spans="1:11" x14ac:dyDescent="0.25">
      <c r="A221" s="33"/>
      <c r="B221" s="33"/>
      <c r="C221" s="33"/>
      <c r="D221" s="33"/>
      <c r="E221" s="33"/>
      <c r="F221" s="33"/>
      <c r="G221" s="33"/>
      <c r="H221" s="33"/>
      <c r="I221" s="33"/>
      <c r="J221" s="33"/>
      <c r="K221" s="32"/>
    </row>
    <row r="222" spans="1:11" x14ac:dyDescent="0.25">
      <c r="A222" s="33"/>
      <c r="B222" s="33"/>
      <c r="C222" s="33"/>
      <c r="D222" s="33"/>
      <c r="E222" s="33"/>
      <c r="F222" s="33"/>
      <c r="G222" s="33"/>
      <c r="H222" s="33"/>
      <c r="I222" s="33"/>
      <c r="J222" s="33"/>
      <c r="K222" s="32"/>
    </row>
    <row r="223" spans="1:11" x14ac:dyDescent="0.25">
      <c r="A223" s="33"/>
      <c r="B223" s="33"/>
      <c r="C223" s="33"/>
      <c r="D223" s="33"/>
      <c r="E223" s="33"/>
      <c r="F223" s="33"/>
      <c r="G223" s="33"/>
      <c r="H223" s="33"/>
      <c r="I223" s="33"/>
      <c r="J223" s="33"/>
      <c r="K223" s="32"/>
    </row>
    <row r="224" spans="1:11" x14ac:dyDescent="0.25">
      <c r="A224" s="33"/>
      <c r="B224" s="33"/>
      <c r="C224" s="33"/>
      <c r="D224" s="33"/>
      <c r="E224" s="33"/>
      <c r="F224" s="33"/>
      <c r="G224" s="33"/>
      <c r="H224" s="33"/>
      <c r="I224" s="33"/>
      <c r="J224" s="33"/>
      <c r="K224" s="32"/>
    </row>
    <row r="225" spans="1:11" x14ac:dyDescent="0.25">
      <c r="A225" s="33"/>
      <c r="B225" s="33"/>
      <c r="C225" s="33"/>
      <c r="D225" s="33"/>
      <c r="E225" s="33"/>
      <c r="F225" s="33"/>
      <c r="G225" s="33"/>
      <c r="H225" s="33"/>
      <c r="I225" s="33"/>
      <c r="J225" s="33"/>
      <c r="K225" s="32"/>
    </row>
    <row r="226" spans="1:11" x14ac:dyDescent="0.25">
      <c r="A226" s="33"/>
      <c r="B226" s="33"/>
      <c r="C226" s="33"/>
      <c r="D226" s="33"/>
      <c r="E226" s="33"/>
      <c r="F226" s="33"/>
      <c r="G226" s="33"/>
      <c r="H226" s="33"/>
      <c r="I226" s="33"/>
      <c r="J226" s="33"/>
      <c r="K226" s="32"/>
    </row>
    <row r="227" spans="1:11" x14ac:dyDescent="0.25">
      <c r="A227" s="33"/>
      <c r="B227" s="33"/>
      <c r="C227" s="33"/>
      <c r="D227" s="33"/>
      <c r="E227" s="33"/>
      <c r="F227" s="33"/>
      <c r="G227" s="33"/>
      <c r="H227" s="33"/>
      <c r="I227" s="33"/>
      <c r="J227" s="33"/>
      <c r="K227" s="32"/>
    </row>
    <row r="228" spans="1:11" x14ac:dyDescent="0.25">
      <c r="A228" s="33"/>
      <c r="B228" s="33"/>
      <c r="C228" s="33"/>
      <c r="D228" s="33"/>
      <c r="E228" s="33"/>
      <c r="F228" s="33"/>
      <c r="G228" s="33"/>
      <c r="H228" s="33"/>
      <c r="I228" s="33"/>
      <c r="J228" s="33"/>
      <c r="K228" s="32"/>
    </row>
    <row r="229" spans="1:11" x14ac:dyDescent="0.25">
      <c r="A229" s="33"/>
      <c r="B229" s="33"/>
      <c r="C229" s="33"/>
      <c r="D229" s="33"/>
      <c r="E229" s="33"/>
      <c r="F229" s="33"/>
      <c r="G229" s="33"/>
      <c r="H229" s="33"/>
      <c r="I229" s="33"/>
      <c r="J229" s="33"/>
      <c r="K229" s="32"/>
    </row>
    <row r="230" spans="1:11" x14ac:dyDescent="0.25">
      <c r="A230" s="33"/>
      <c r="B230" s="33"/>
      <c r="C230" s="33"/>
      <c r="D230" s="33"/>
      <c r="E230" s="33"/>
      <c r="F230" s="33"/>
      <c r="G230" s="33"/>
      <c r="H230" s="33"/>
      <c r="I230" s="33"/>
      <c r="J230" s="33"/>
      <c r="K230" s="32"/>
    </row>
    <row r="231" spans="1:11" x14ac:dyDescent="0.25">
      <c r="A231" s="33"/>
      <c r="B231" s="33"/>
      <c r="C231" s="33"/>
      <c r="D231" s="33"/>
      <c r="E231" s="33"/>
      <c r="F231" s="33"/>
      <c r="G231" s="33"/>
      <c r="H231" s="33"/>
      <c r="I231" s="33"/>
      <c r="J231" s="33"/>
      <c r="K231" s="32"/>
    </row>
    <row r="232" spans="1:11" x14ac:dyDescent="0.25">
      <c r="A232" s="33"/>
      <c r="B232" s="33"/>
      <c r="C232" s="33"/>
      <c r="D232" s="33"/>
      <c r="E232" s="33"/>
      <c r="F232" s="33"/>
      <c r="G232" s="33"/>
      <c r="H232" s="33"/>
      <c r="I232" s="33"/>
      <c r="J232" s="33"/>
      <c r="K232" s="32"/>
    </row>
    <row r="233" spans="1:11" x14ac:dyDescent="0.25">
      <c r="A233" s="33"/>
      <c r="B233" s="33"/>
      <c r="C233" s="33"/>
      <c r="D233" s="33"/>
      <c r="E233" s="33"/>
      <c r="F233" s="33"/>
      <c r="G233" s="33"/>
      <c r="H233" s="33"/>
      <c r="I233" s="33"/>
      <c r="J233" s="33"/>
      <c r="K233" s="32"/>
    </row>
    <row r="234" spans="1:11" x14ac:dyDescent="0.25">
      <c r="A234" s="33"/>
      <c r="B234" s="33"/>
      <c r="C234" s="33"/>
      <c r="D234" s="33"/>
      <c r="E234" s="33"/>
      <c r="F234" s="33"/>
      <c r="G234" s="33"/>
      <c r="H234" s="33"/>
      <c r="I234" s="33"/>
      <c r="J234" s="33"/>
      <c r="K234" s="32"/>
    </row>
    <row r="235" spans="1:11" x14ac:dyDescent="0.25">
      <c r="A235" s="33"/>
      <c r="B235" s="33"/>
      <c r="C235" s="33"/>
      <c r="D235" s="33"/>
      <c r="E235" s="33"/>
      <c r="F235" s="33"/>
      <c r="G235" s="33"/>
      <c r="H235" s="33"/>
      <c r="I235" s="33"/>
      <c r="J235" s="33"/>
      <c r="K235" s="32"/>
    </row>
    <row r="236" spans="1:11" x14ac:dyDescent="0.25">
      <c r="A236" s="33"/>
      <c r="B236" s="33"/>
      <c r="C236" s="33"/>
      <c r="D236" s="33"/>
      <c r="E236" s="33"/>
      <c r="F236" s="33"/>
      <c r="G236" s="33"/>
      <c r="H236" s="33"/>
      <c r="I236" s="33"/>
      <c r="J236" s="33"/>
      <c r="K236" s="32"/>
    </row>
    <row r="237" spans="1:11" x14ac:dyDescent="0.25">
      <c r="A237" s="33"/>
      <c r="B237" s="33"/>
      <c r="C237" s="33"/>
      <c r="D237" s="33"/>
      <c r="E237" s="33"/>
      <c r="F237" s="33"/>
      <c r="G237" s="33"/>
      <c r="H237" s="33"/>
      <c r="I237" s="33"/>
      <c r="J237" s="33"/>
      <c r="K237" s="32"/>
    </row>
    <row r="238" spans="1:11" x14ac:dyDescent="0.25">
      <c r="A238" s="33"/>
      <c r="B238" s="33"/>
      <c r="C238" s="33"/>
      <c r="D238" s="33"/>
      <c r="E238" s="33"/>
      <c r="F238" s="33"/>
      <c r="G238" s="33"/>
      <c r="H238" s="33"/>
      <c r="I238" s="33"/>
      <c r="J238" s="33"/>
      <c r="K238" s="32"/>
    </row>
    <row r="239" spans="1:11" x14ac:dyDescent="0.25">
      <c r="A239" s="33"/>
      <c r="B239" s="33"/>
      <c r="C239" s="33"/>
      <c r="D239" s="33"/>
      <c r="E239" s="33"/>
      <c r="F239" s="33"/>
      <c r="G239" s="33"/>
      <c r="H239" s="33"/>
      <c r="I239" s="33"/>
      <c r="J239" s="33"/>
      <c r="K239" s="32"/>
    </row>
    <row r="240" spans="1:11" x14ac:dyDescent="0.25">
      <c r="A240" s="33"/>
      <c r="B240" s="33"/>
      <c r="C240" s="33"/>
      <c r="D240" s="33"/>
      <c r="E240" s="33"/>
      <c r="F240" s="33"/>
      <c r="G240" s="33"/>
      <c r="H240" s="33"/>
      <c r="I240" s="33"/>
      <c r="J240" s="33"/>
      <c r="K240" s="32"/>
    </row>
    <row r="241" spans="1:11" x14ac:dyDescent="0.25">
      <c r="A241" s="33"/>
      <c r="B241" s="33"/>
      <c r="C241" s="33"/>
      <c r="D241" s="33"/>
      <c r="E241" s="33"/>
      <c r="F241" s="33"/>
      <c r="G241" s="33"/>
      <c r="H241" s="33"/>
      <c r="I241" s="33"/>
      <c r="J241" s="33"/>
      <c r="K241" s="32"/>
    </row>
    <row r="242" spans="1:11" x14ac:dyDescent="0.25">
      <c r="A242" s="33"/>
      <c r="B242" s="33"/>
      <c r="C242" s="33"/>
      <c r="D242" s="33"/>
      <c r="E242" s="33"/>
      <c r="F242" s="33"/>
      <c r="G242" s="33"/>
      <c r="H242" s="33"/>
      <c r="I242" s="33"/>
      <c r="J242" s="33"/>
      <c r="K242" s="32"/>
    </row>
    <row r="243" spans="1:11" x14ac:dyDescent="0.25">
      <c r="A243" s="33"/>
      <c r="B243" s="33"/>
      <c r="C243" s="33"/>
      <c r="D243" s="33"/>
      <c r="E243" s="33"/>
      <c r="F243" s="33"/>
      <c r="G243" s="33"/>
      <c r="H243" s="33"/>
      <c r="I243" s="33"/>
      <c r="J243" s="33"/>
      <c r="K243" s="32"/>
    </row>
    <row r="244" spans="1:11" x14ac:dyDescent="0.25">
      <c r="A244" s="33"/>
      <c r="B244" s="33"/>
      <c r="C244" s="33"/>
      <c r="D244" s="33"/>
      <c r="E244" s="33"/>
      <c r="F244" s="33"/>
      <c r="G244" s="33"/>
      <c r="H244" s="33"/>
      <c r="I244" s="33"/>
      <c r="J244" s="33"/>
      <c r="K244" s="32"/>
    </row>
    <row r="245" spans="1:11" x14ac:dyDescent="0.25">
      <c r="A245" s="33"/>
      <c r="B245" s="33"/>
      <c r="C245" s="33"/>
      <c r="D245" s="33"/>
      <c r="E245" s="33"/>
      <c r="F245" s="33"/>
      <c r="G245" s="33"/>
      <c r="H245" s="33"/>
      <c r="I245" s="33"/>
      <c r="J245" s="33"/>
      <c r="K245" s="32"/>
    </row>
    <row r="246" spans="1:11" x14ac:dyDescent="0.25">
      <c r="A246" s="33"/>
      <c r="B246" s="33"/>
      <c r="C246" s="33"/>
      <c r="D246" s="33"/>
      <c r="E246" s="33"/>
      <c r="F246" s="33"/>
      <c r="G246" s="33"/>
      <c r="H246" s="33"/>
      <c r="I246" s="33"/>
      <c r="J246" s="33"/>
      <c r="K246" s="32"/>
    </row>
    <row r="247" spans="1:11" x14ac:dyDescent="0.25">
      <c r="A247" s="33"/>
      <c r="B247" s="33"/>
      <c r="C247" s="33"/>
      <c r="D247" s="33"/>
      <c r="E247" s="33"/>
      <c r="F247" s="33"/>
      <c r="G247" s="33"/>
      <c r="H247" s="33"/>
      <c r="I247" s="33"/>
      <c r="J247" s="33"/>
      <c r="K247" s="32"/>
    </row>
    <row r="248" spans="1:11" x14ac:dyDescent="0.25">
      <c r="A248" s="33"/>
      <c r="B248" s="33"/>
      <c r="C248" s="33"/>
      <c r="D248" s="33"/>
      <c r="E248" s="33"/>
      <c r="F248" s="33"/>
      <c r="G248" s="33"/>
      <c r="H248" s="33"/>
      <c r="I248" s="33"/>
      <c r="J248" s="33"/>
      <c r="K248" s="32"/>
    </row>
    <row r="249" spans="1:11" x14ac:dyDescent="0.25">
      <c r="A249" s="33"/>
      <c r="B249" s="33"/>
      <c r="C249" s="33"/>
      <c r="D249" s="33"/>
      <c r="E249" s="33"/>
      <c r="F249" s="33"/>
      <c r="G249" s="33"/>
      <c r="H249" s="33"/>
      <c r="I249" s="33"/>
      <c r="J249" s="33"/>
      <c r="K249" s="32"/>
    </row>
    <row r="250" spans="1:11" x14ac:dyDescent="0.25">
      <c r="A250" s="33"/>
      <c r="B250" s="33"/>
      <c r="C250" s="33"/>
      <c r="D250" s="33"/>
      <c r="E250" s="33"/>
      <c r="F250" s="33"/>
      <c r="G250" s="33"/>
      <c r="H250" s="33"/>
      <c r="I250" s="33"/>
      <c r="J250" s="33"/>
      <c r="K250" s="32"/>
    </row>
    <row r="251" spans="1:11" x14ac:dyDescent="0.25">
      <c r="A251" s="33"/>
      <c r="B251" s="33"/>
      <c r="C251" s="33"/>
      <c r="D251" s="33"/>
      <c r="E251" s="33"/>
      <c r="F251" s="33"/>
      <c r="G251" s="33"/>
      <c r="H251" s="33"/>
      <c r="I251" s="33"/>
      <c r="J251" s="33"/>
      <c r="K251" s="32"/>
    </row>
    <row r="252" spans="1:11" x14ac:dyDescent="0.25">
      <c r="A252" s="33"/>
      <c r="B252" s="33"/>
      <c r="C252" s="33"/>
      <c r="D252" s="33"/>
      <c r="E252" s="33"/>
      <c r="F252" s="33"/>
      <c r="G252" s="33"/>
      <c r="H252" s="33"/>
      <c r="I252" s="33"/>
      <c r="J252" s="33"/>
      <c r="K252" s="32"/>
    </row>
    <row r="253" spans="1:11" x14ac:dyDescent="0.25">
      <c r="A253" s="33"/>
      <c r="B253" s="33"/>
      <c r="C253" s="33"/>
      <c r="D253" s="33"/>
      <c r="E253" s="33"/>
      <c r="F253" s="33"/>
      <c r="G253" s="33"/>
      <c r="H253" s="33"/>
      <c r="I253" s="33"/>
      <c r="J253" s="33"/>
      <c r="K253" s="32"/>
    </row>
    <row r="254" spans="1:11" x14ac:dyDescent="0.25">
      <c r="A254" s="33"/>
      <c r="B254" s="33"/>
      <c r="C254" s="33"/>
      <c r="D254" s="33"/>
      <c r="E254" s="33"/>
      <c r="F254" s="33"/>
      <c r="G254" s="33"/>
      <c r="H254" s="33"/>
      <c r="I254" s="33"/>
      <c r="J254" s="33"/>
      <c r="K254" s="32"/>
    </row>
    <row r="255" spans="1:11" x14ac:dyDescent="0.25">
      <c r="A255" s="33"/>
      <c r="B255" s="33"/>
      <c r="C255" s="33"/>
      <c r="D255" s="33"/>
      <c r="E255" s="33"/>
      <c r="F255" s="33"/>
      <c r="G255" s="33"/>
      <c r="H255" s="33"/>
      <c r="I255" s="33"/>
      <c r="J255" s="33"/>
      <c r="K255" s="32"/>
    </row>
    <row r="256" spans="1:11" x14ac:dyDescent="0.25">
      <c r="A256" s="33"/>
      <c r="B256" s="33"/>
      <c r="C256" s="33"/>
      <c r="D256" s="33"/>
      <c r="E256" s="33"/>
      <c r="F256" s="33"/>
      <c r="G256" s="33"/>
      <c r="H256" s="33"/>
      <c r="I256" s="33"/>
      <c r="J256" s="33"/>
      <c r="K256" s="32"/>
    </row>
    <row r="257" spans="1:11" x14ac:dyDescent="0.25">
      <c r="A257" s="33"/>
      <c r="B257" s="33"/>
      <c r="C257" s="33"/>
      <c r="D257" s="33"/>
      <c r="E257" s="33"/>
      <c r="F257" s="33"/>
      <c r="G257" s="33"/>
      <c r="H257" s="33"/>
      <c r="I257" s="33"/>
      <c r="J257" s="33"/>
      <c r="K257" s="32"/>
    </row>
    <row r="258" spans="1:11" x14ac:dyDescent="0.25">
      <c r="A258" s="33"/>
      <c r="B258" s="33"/>
      <c r="C258" s="33"/>
      <c r="D258" s="33"/>
      <c r="E258" s="33"/>
      <c r="F258" s="33"/>
      <c r="G258" s="33"/>
      <c r="H258" s="33"/>
      <c r="I258" s="33"/>
      <c r="J258" s="33"/>
      <c r="K258" s="32"/>
    </row>
    <row r="259" spans="1:11" x14ac:dyDescent="0.25">
      <c r="A259" s="33"/>
      <c r="B259" s="33"/>
      <c r="C259" s="33"/>
      <c r="D259" s="33"/>
      <c r="E259" s="33"/>
      <c r="F259" s="33"/>
      <c r="G259" s="33"/>
      <c r="H259" s="33"/>
      <c r="I259" s="33"/>
      <c r="J259" s="33"/>
      <c r="K259" s="32"/>
    </row>
    <row r="260" spans="1:11" x14ac:dyDescent="0.25">
      <c r="A260" s="33"/>
      <c r="B260" s="33"/>
      <c r="C260" s="33"/>
      <c r="D260" s="33"/>
      <c r="E260" s="33"/>
      <c r="F260" s="33"/>
      <c r="G260" s="33"/>
      <c r="H260" s="33"/>
      <c r="I260" s="33"/>
      <c r="J260" s="33"/>
      <c r="K260" s="32"/>
    </row>
    <row r="261" spans="1:11" x14ac:dyDescent="0.25">
      <c r="A261" s="33"/>
      <c r="B261" s="33"/>
      <c r="C261" s="33"/>
      <c r="D261" s="33"/>
      <c r="E261" s="33"/>
      <c r="F261" s="33"/>
      <c r="G261" s="33"/>
      <c r="H261" s="33"/>
      <c r="I261" s="33"/>
      <c r="J261" s="33"/>
      <c r="K261" s="32"/>
    </row>
    <row r="262" spans="1:11" x14ac:dyDescent="0.25">
      <c r="A262" s="33"/>
      <c r="B262" s="33"/>
      <c r="C262" s="33"/>
      <c r="D262" s="33"/>
      <c r="E262" s="33"/>
      <c r="F262" s="33"/>
      <c r="G262" s="33"/>
      <c r="H262" s="33"/>
      <c r="I262" s="33"/>
      <c r="J262" s="33"/>
      <c r="K262" s="32"/>
    </row>
    <row r="263" spans="1:11" x14ac:dyDescent="0.25">
      <c r="A263" s="33"/>
      <c r="B263" s="33"/>
      <c r="C263" s="33"/>
      <c r="D263" s="33"/>
      <c r="E263" s="33"/>
      <c r="F263" s="33"/>
      <c r="G263" s="33"/>
      <c r="H263" s="33"/>
      <c r="I263" s="33"/>
      <c r="J263" s="33"/>
      <c r="K263" s="32"/>
    </row>
    <row r="264" spans="1:11" x14ac:dyDescent="0.25">
      <c r="A264" s="33"/>
      <c r="B264" s="33"/>
      <c r="C264" s="33"/>
      <c r="D264" s="33"/>
      <c r="E264" s="33"/>
      <c r="F264" s="33"/>
      <c r="G264" s="33"/>
      <c r="H264" s="33"/>
      <c r="I264" s="33"/>
      <c r="J264" s="33"/>
      <c r="K264" s="32"/>
    </row>
    <row r="265" spans="1:11" x14ac:dyDescent="0.25">
      <c r="A265" s="33"/>
      <c r="B265" s="33"/>
      <c r="C265" s="33"/>
      <c r="D265" s="33"/>
      <c r="E265" s="33"/>
      <c r="F265" s="33"/>
      <c r="G265" s="33"/>
      <c r="H265" s="33"/>
      <c r="I265" s="33"/>
      <c r="J265" s="33"/>
      <c r="K265" s="32"/>
    </row>
    <row r="266" spans="1:11" x14ac:dyDescent="0.25">
      <c r="A266" s="33"/>
      <c r="B266" s="33"/>
      <c r="C266" s="33"/>
      <c r="D266" s="33"/>
      <c r="E266" s="33"/>
      <c r="F266" s="33"/>
      <c r="G266" s="33"/>
      <c r="H266" s="33"/>
      <c r="I266" s="33"/>
      <c r="J266" s="33"/>
      <c r="K266" s="32"/>
    </row>
    <row r="267" spans="1:11" x14ac:dyDescent="0.25">
      <c r="A267" s="33"/>
      <c r="B267" s="33"/>
      <c r="C267" s="33"/>
      <c r="D267" s="33"/>
      <c r="E267" s="33"/>
      <c r="F267" s="33"/>
      <c r="G267" s="33"/>
      <c r="H267" s="33"/>
      <c r="I267" s="33"/>
      <c r="J267" s="33"/>
      <c r="K267" s="32"/>
    </row>
    <row r="268" spans="1:11" x14ac:dyDescent="0.25">
      <c r="A268" s="33"/>
      <c r="B268" s="33"/>
      <c r="C268" s="33"/>
      <c r="D268" s="33"/>
      <c r="E268" s="33"/>
      <c r="F268" s="33"/>
      <c r="G268" s="33"/>
      <c r="H268" s="33"/>
      <c r="I268" s="33"/>
      <c r="J268" s="33"/>
      <c r="K268" s="32"/>
    </row>
    <row r="269" spans="1:11" x14ac:dyDescent="0.25">
      <c r="A269" s="33"/>
      <c r="B269" s="33"/>
      <c r="C269" s="33"/>
      <c r="D269" s="33"/>
      <c r="E269" s="33"/>
      <c r="F269" s="33"/>
      <c r="G269" s="33"/>
      <c r="H269" s="33"/>
      <c r="I269" s="33"/>
      <c r="J269" s="33"/>
      <c r="K269" s="32"/>
    </row>
    <row r="270" spans="1:11" x14ac:dyDescent="0.25">
      <c r="A270" s="33"/>
      <c r="B270" s="33"/>
      <c r="C270" s="33"/>
      <c r="D270" s="33"/>
      <c r="E270" s="33"/>
      <c r="F270" s="33"/>
      <c r="G270" s="33"/>
      <c r="H270" s="33"/>
      <c r="I270" s="33"/>
      <c r="J270" s="33"/>
      <c r="K270" s="32"/>
    </row>
    <row r="271" spans="1:11" x14ac:dyDescent="0.25">
      <c r="A271" s="33"/>
      <c r="B271" s="33"/>
      <c r="C271" s="33"/>
      <c r="D271" s="33"/>
      <c r="E271" s="33"/>
      <c r="F271" s="33"/>
      <c r="G271" s="33"/>
      <c r="H271" s="33"/>
      <c r="I271" s="33"/>
      <c r="J271" s="33"/>
      <c r="K271" s="32"/>
    </row>
    <row r="272" spans="1:11" x14ac:dyDescent="0.25">
      <c r="A272" s="33"/>
      <c r="B272" s="33"/>
      <c r="C272" s="33"/>
      <c r="D272" s="33"/>
      <c r="E272" s="33"/>
      <c r="F272" s="33"/>
      <c r="G272" s="33"/>
      <c r="H272" s="33"/>
      <c r="I272" s="33"/>
      <c r="J272" s="33"/>
      <c r="K272" s="32"/>
    </row>
    <row r="273" spans="1:11" x14ac:dyDescent="0.25">
      <c r="A273" s="33"/>
      <c r="B273" s="33"/>
      <c r="C273" s="33"/>
      <c r="D273" s="33"/>
      <c r="E273" s="33"/>
      <c r="F273" s="33"/>
      <c r="G273" s="33"/>
      <c r="H273" s="33"/>
      <c r="I273" s="33"/>
      <c r="J273" s="33"/>
      <c r="K273" s="32"/>
    </row>
    <row r="274" spans="1:11" x14ac:dyDescent="0.25">
      <c r="A274" s="33"/>
      <c r="B274" s="33"/>
      <c r="C274" s="33"/>
      <c r="D274" s="33"/>
      <c r="E274" s="33"/>
      <c r="F274" s="33"/>
      <c r="G274" s="33"/>
      <c r="H274" s="33"/>
      <c r="I274" s="33"/>
      <c r="J274" s="33"/>
      <c r="K274" s="32"/>
    </row>
    <row r="275" spans="1:11" x14ac:dyDescent="0.25">
      <c r="A275" s="33"/>
      <c r="B275" s="33"/>
      <c r="C275" s="33"/>
      <c r="D275" s="33"/>
      <c r="E275" s="33"/>
      <c r="F275" s="33"/>
      <c r="G275" s="33"/>
      <c r="H275" s="33"/>
      <c r="I275" s="33"/>
      <c r="J275" s="33"/>
      <c r="K275" s="32"/>
    </row>
    <row r="276" spans="1:11" x14ac:dyDescent="0.25">
      <c r="A276" s="33"/>
      <c r="B276" s="33"/>
      <c r="C276" s="33"/>
      <c r="D276" s="33"/>
      <c r="E276" s="33"/>
      <c r="F276" s="33"/>
      <c r="G276" s="33"/>
      <c r="H276" s="33"/>
      <c r="I276" s="33"/>
      <c r="J276" s="33"/>
      <c r="K276" s="32"/>
    </row>
    <row r="277" spans="1:11" x14ac:dyDescent="0.25">
      <c r="A277" s="33"/>
      <c r="B277" s="33"/>
      <c r="C277" s="33"/>
      <c r="D277" s="33"/>
      <c r="E277" s="33"/>
      <c r="F277" s="33"/>
      <c r="G277" s="33"/>
      <c r="H277" s="33"/>
      <c r="I277" s="33"/>
      <c r="J277" s="33"/>
      <c r="K277" s="32"/>
    </row>
    <row r="278" spans="1:11" x14ac:dyDescent="0.25">
      <c r="A278" s="33"/>
      <c r="B278" s="33"/>
      <c r="C278" s="33"/>
      <c r="D278" s="33"/>
      <c r="E278" s="33"/>
      <c r="F278" s="33"/>
      <c r="G278" s="33"/>
      <c r="H278" s="33"/>
      <c r="I278" s="33"/>
      <c r="J278" s="33"/>
      <c r="K278" s="32"/>
    </row>
    <row r="279" spans="1:11" x14ac:dyDescent="0.25">
      <c r="A279" s="33"/>
      <c r="B279" s="33"/>
      <c r="C279" s="33"/>
      <c r="D279" s="33"/>
      <c r="E279" s="33"/>
      <c r="F279" s="33"/>
      <c r="G279" s="33"/>
      <c r="H279" s="33"/>
      <c r="I279" s="33"/>
      <c r="J279" s="33"/>
      <c r="K279" s="32"/>
    </row>
    <row r="280" spans="1:11" x14ac:dyDescent="0.25">
      <c r="A280" s="33"/>
      <c r="B280" s="33"/>
      <c r="C280" s="33"/>
      <c r="D280" s="33"/>
      <c r="E280" s="33"/>
      <c r="F280" s="33"/>
      <c r="G280" s="33"/>
      <c r="H280" s="33"/>
      <c r="I280" s="33"/>
      <c r="J280" s="33"/>
      <c r="K280" s="32"/>
    </row>
    <row r="281" spans="1:11" x14ac:dyDescent="0.25">
      <c r="A281" s="33"/>
      <c r="B281" s="33"/>
      <c r="C281" s="33"/>
      <c r="D281" s="33"/>
      <c r="E281" s="33"/>
      <c r="F281" s="33"/>
      <c r="G281" s="33"/>
      <c r="H281" s="33"/>
      <c r="I281" s="33"/>
      <c r="J281" s="33"/>
      <c r="K281" s="32"/>
    </row>
  </sheetData>
  <mergeCells count="59">
    <mergeCell ref="B130:E130"/>
    <mergeCell ref="G109:H109"/>
    <mergeCell ref="G110:H110"/>
    <mergeCell ref="G111:H111"/>
    <mergeCell ref="G112:H112"/>
    <mergeCell ref="G113:H113"/>
    <mergeCell ref="B122:D124"/>
    <mergeCell ref="E122:G124"/>
    <mergeCell ref="G108:H108"/>
    <mergeCell ref="C83:E83"/>
    <mergeCell ref="B94:D94"/>
    <mergeCell ref="D96:I97"/>
    <mergeCell ref="D99:E99"/>
    <mergeCell ref="F99:G99"/>
    <mergeCell ref="D100:E100"/>
    <mergeCell ref="F100:G100"/>
    <mergeCell ref="D101:E101"/>
    <mergeCell ref="F101:G101"/>
    <mergeCell ref="D104:I105"/>
    <mergeCell ref="B107:E107"/>
    <mergeCell ref="G107:H107"/>
    <mergeCell ref="D78:H78"/>
    <mergeCell ref="B59:C59"/>
    <mergeCell ref="B60:C60"/>
    <mergeCell ref="B61:C61"/>
    <mergeCell ref="B62:C62"/>
    <mergeCell ref="B63:C63"/>
    <mergeCell ref="B64:C64"/>
    <mergeCell ref="D73:H73"/>
    <mergeCell ref="D74:H74"/>
    <mergeCell ref="D75:H75"/>
    <mergeCell ref="D76:H76"/>
    <mergeCell ref="D77:H77"/>
    <mergeCell ref="B58:C58"/>
    <mergeCell ref="D24:I25"/>
    <mergeCell ref="B26:H26"/>
    <mergeCell ref="I26:J26"/>
    <mergeCell ref="G30:H30"/>
    <mergeCell ref="G31:H31"/>
    <mergeCell ref="C36:D36"/>
    <mergeCell ref="E36:H36"/>
    <mergeCell ref="C37:D37"/>
    <mergeCell ref="E37:H37"/>
    <mergeCell ref="B42:D42"/>
    <mergeCell ref="E42:F42"/>
    <mergeCell ref="B54:J54"/>
    <mergeCell ref="C21:D21"/>
    <mergeCell ref="E21:F21"/>
    <mergeCell ref="B3:D3"/>
    <mergeCell ref="B4:D4"/>
    <mergeCell ref="B9:E9"/>
    <mergeCell ref="B10:E10"/>
    <mergeCell ref="B11:E11"/>
    <mergeCell ref="B13:E14"/>
    <mergeCell ref="B18:J18"/>
    <mergeCell ref="C19:D19"/>
    <mergeCell ref="E19:F19"/>
    <mergeCell ref="C20:D20"/>
    <mergeCell ref="E20:F20"/>
  </mergeCells>
  <conditionalFormatting sqref="N23">
    <cfRule type="dataBar" priority="4">
      <dataBar>
        <cfvo type="min"/>
        <cfvo type="max"/>
        <color rgb="FF638EC6"/>
      </dataBar>
      <extLst>
        <ext xmlns:x14="http://schemas.microsoft.com/office/spreadsheetml/2009/9/main" uri="{B025F937-C7B1-47D3-B67F-A62EFF666E3E}">
          <x14:id>{E789845D-8434-4924-A2D1-D7C3F0FEDD91}</x14:id>
        </ext>
      </extLst>
    </cfRule>
  </conditionalFormatting>
  <conditionalFormatting sqref="O28">
    <cfRule type="colorScale" priority="3">
      <colorScale>
        <cfvo type="min"/>
        <cfvo type="percentile" val="50"/>
        <cfvo type="max"/>
        <color rgb="FF63BE7B"/>
        <color rgb="FFFFEB84"/>
        <color rgb="FFF8696B"/>
      </colorScale>
    </cfRule>
  </conditionalFormatting>
  <conditionalFormatting sqref="N39">
    <cfRule type="dataBar" priority="2">
      <dataBar>
        <cfvo type="min"/>
        <cfvo type="max"/>
        <color rgb="FF638EC6"/>
      </dataBar>
      <extLst>
        <ext xmlns:x14="http://schemas.microsoft.com/office/spreadsheetml/2009/9/main" uri="{B025F937-C7B1-47D3-B67F-A62EFF666E3E}">
          <x14:id>{60C2CE0D-83C3-4C4D-8FFB-110FEA17CD33}</x14:id>
        </ext>
      </extLst>
    </cfRule>
  </conditionalFormatting>
  <conditionalFormatting sqref="M40:O40">
    <cfRule type="dataBar" priority="5">
      <dataBar>
        <cfvo type="min"/>
        <cfvo type="max"/>
        <color rgb="FF008AEF"/>
      </dataBar>
      <extLst>
        <ext xmlns:x14="http://schemas.microsoft.com/office/spreadsheetml/2009/9/main" uri="{B025F937-C7B1-47D3-B67F-A62EFF666E3E}">
          <x14:id>{EE78CAF3-E14C-4AF0-8EC7-2794241071A7}</x14:id>
        </ext>
      </extLst>
    </cfRule>
  </conditionalFormatting>
  <conditionalFormatting sqref="M18:Q22">
    <cfRule type="dataBar" priority="1">
      <dataBar>
        <cfvo type="min"/>
        <cfvo type="max"/>
        <color rgb="FF008AEF"/>
      </dataBar>
      <extLst>
        <ext xmlns:x14="http://schemas.microsoft.com/office/spreadsheetml/2009/9/main" uri="{B025F937-C7B1-47D3-B67F-A62EFF666E3E}">
          <x14:id>{68522EAA-CDC5-4269-9CB0-FCF1CDD04009}</x14:id>
        </ext>
      </extLst>
    </cfRule>
  </conditionalFormatting>
  <conditionalFormatting sqref="M24:O31">
    <cfRule type="dataBar" priority="6">
      <dataBar>
        <cfvo type="min"/>
        <cfvo type="max"/>
        <color rgb="FF008AEF"/>
      </dataBar>
      <extLst>
        <ext xmlns:x14="http://schemas.microsoft.com/office/spreadsheetml/2009/9/main" uri="{B025F937-C7B1-47D3-B67F-A62EFF666E3E}">
          <x14:id>{E6891140-BEA8-4309-832C-A1F6028E5324}</x14:id>
        </ext>
      </extLst>
    </cfRule>
  </conditionalFormatting>
  <dataValidations count="18">
    <dataValidation type="list" allowBlank="1" showInputMessage="1" showErrorMessage="1" sqref="J11:J12" xr:uid="{00000000-0002-0000-0300-000000000000}">
      <formula1>"Select, None, 5%, 10%, 15%, 20%, 25%, 50%, 75%, 100%, 200%, 300%, 400%"</formula1>
    </dataValidation>
    <dataValidation type="list" allowBlank="1" showInputMessage="1" showErrorMessage="1" sqref="G31" xr:uid="{00000000-0002-0000-0300-000001000000}">
      <formula1>"Yes,No"</formula1>
    </dataValidation>
    <dataValidation type="list" allowBlank="1" showInputMessage="1" showErrorMessage="1" sqref="C37:C38" xr:uid="{00000000-0002-0000-0300-000002000000}">
      <formula1>"Select,Linux,Windows,Solaris"</formula1>
    </dataValidation>
    <dataValidation type="list" allowBlank="1" showInputMessage="1" showErrorMessage="1" sqref="G59:G64" xr:uid="{00000000-0002-0000-0300-000003000000}">
      <formula1>"Select,Direct Attached, ISCSI, Fiber Channel, NFS"</formula1>
    </dataValidation>
    <dataValidation type="list" allowBlank="1" showInputMessage="1" showErrorMessage="1" sqref="C79:D79" xr:uid="{00000000-0002-0000-0300-000004000000}">
      <formula1>"Please Select,Windows,Linux,Mac,Unix,Solaris,Other"</formula1>
    </dataValidation>
    <dataValidation type="list" allowBlank="1" showInputMessage="1" showErrorMessage="1" sqref="G84:G93" xr:uid="{00000000-0002-0000-0300-000005000000}">
      <formula1>"Select,Yes,No"</formula1>
    </dataValidation>
    <dataValidation type="list" allowBlank="1" showInputMessage="1" showErrorMessage="1" sqref="B84:B93 B102" xr:uid="{00000000-0002-0000-0300-000006000000}">
      <formula1>"Select,NFS,CIFS,ISCSI,Fiber Channel"</formula1>
    </dataValidation>
    <dataValidation type="list" allowBlank="1" showInputMessage="1" showErrorMessage="1" sqref="F59:F64" xr:uid="{00000000-0002-0000-0300-000007000000}">
      <formula1>"Select, Active/Active, Active/Passive, ALUA, Passive Not Ready, I am not sure"</formula1>
    </dataValidation>
    <dataValidation type="list" allowBlank="1" showInputMessage="1" showErrorMessage="1" sqref="C74:C78" xr:uid="{00000000-0002-0000-0300-000008000000}">
      <formula1>"Select,Virtual,Physical"</formula1>
    </dataValidation>
    <dataValidation type="list" allowBlank="1" showInputMessage="1" showErrorMessage="1" sqref="B74:B78" xr:uid="{00000000-0002-0000-0300-000009000000}">
      <formula1>"Select,Windows,Linux,Mac,Unix,Solaris,Other"</formula1>
    </dataValidation>
    <dataValidation type="list" allowBlank="1" showInputMessage="1" showErrorMessage="1" sqref="E20:E21" xr:uid="{00000000-0002-0000-0300-00000A000000}">
      <formula1>"Select, Yes, No"</formula1>
    </dataValidation>
    <dataValidation type="list" allowBlank="1" showInputMessage="1" showErrorMessage="1" sqref="J13" xr:uid="{00000000-0002-0000-0300-00000B000000}">
      <formula1>"No,Yes"</formula1>
    </dataValidation>
    <dataValidation type="list" allowBlank="1" showInputMessage="1" showErrorMessage="1" sqref="J10" xr:uid="{00000000-0002-0000-0300-00000C000000}">
      <formula1>"Select, Monthly, Yearly, Forever, Not Required"</formula1>
    </dataValidation>
    <dataValidation type="list" allowBlank="1" showInputMessage="1" showErrorMessage="1" sqref="F66:F68" xr:uid="{00000000-0002-0000-0300-00000D000000}">
      <formula1>"Select, 0, 1, 2, 3, 4, 5, 6, 7, 9, 10, 11, 12, 13, 14, 15, 16, 17, 18, 19, 20, 21, 22, 23, 24, 25, 26, 27, 28, 29, 30, 31, 32, 33, 34, 35, 36, 37, 38, 39, 40, 41, 42, 43, 44, 45, 46, 47, 48, 49, 50"</formula1>
    </dataValidation>
    <dataValidation type="list" allowBlank="1" showInputMessage="1" showErrorMessage="1" sqref="F99:G99" xr:uid="{00000000-0002-0000-0300-00000E000000}">
      <formula1>"Select, 20GB, 30GB, 40GB, 50GB, 60GB, 70GB, 80GB, 90GB, 100GB, 150GB, 200GB, 250GB, 300GB, 350GB, 400GB, 450GB, 500GB, 600GB, 700GB, 800GB, 900GB, 1000GB, 1500GB, 2000GB"</formula1>
    </dataValidation>
    <dataValidation type="list" allowBlank="1" showInputMessage="1" showErrorMessage="1" sqref="F101:G101" xr:uid="{00000000-0002-0000-0300-00000F000000}">
      <formula1>"Select, 2GB, 4GB, 6GB, 8GB, 10GB, 12GB, 16GB"</formula1>
    </dataValidation>
    <dataValidation type="list" allowBlank="1" showInputMessage="1" showErrorMessage="1" sqref="F100:G100" xr:uid="{00000000-0002-0000-0300-000010000000}">
      <formula1>"Select, 1, 2, 3, 4"</formula1>
    </dataValidation>
    <dataValidation type="list" allowBlank="1" showInputMessage="1" showErrorMessage="1" sqref="C21 C20:D20 B47:B49 B59:D64" xr:uid="{00000000-0002-0000-0300-000011000000}">
      <formula1>#REF!</formula1>
    </dataValidation>
  </dataValidations>
  <hyperlinks>
    <hyperlink ref="A1" location="Index" display="Back to Index" xr:uid="{00000000-0004-0000-0300-000000000000}"/>
    <hyperlink ref="E122" r:id="rId1" xr:uid="{00000000-0004-0000-0300-000001000000}"/>
  </hyperlinks>
  <pageMargins left="0.7" right="0.7" top="0.75" bottom="0.75" header="0.3" footer="0.3"/>
  <pageSetup orientation="portrait" r:id="rId2"/>
  <legacyDrawing r:id="rId3"/>
  <extLst>
    <ext xmlns:x14="http://schemas.microsoft.com/office/spreadsheetml/2009/9/main" uri="{78C0D931-6437-407d-A8EE-F0AAD7539E65}">
      <x14:conditionalFormattings>
        <x14:conditionalFormatting xmlns:xm="http://schemas.microsoft.com/office/excel/2006/main">
          <x14:cfRule type="dataBar" id="{E789845D-8434-4924-A2D1-D7C3F0FEDD91}">
            <x14:dataBar minLength="0" maxLength="100" border="1" negativeBarBorderColorSameAsPositive="0">
              <x14:cfvo type="autoMin"/>
              <x14:cfvo type="autoMax"/>
              <x14:borderColor rgb="FF638EC6"/>
              <x14:negativeFillColor rgb="FFFF0000"/>
              <x14:negativeBorderColor rgb="FFFF0000"/>
              <x14:axisColor rgb="FF000000"/>
            </x14:dataBar>
          </x14:cfRule>
          <xm:sqref>N23</xm:sqref>
        </x14:conditionalFormatting>
        <x14:conditionalFormatting xmlns:xm="http://schemas.microsoft.com/office/excel/2006/main">
          <x14:cfRule type="dataBar" id="{60C2CE0D-83C3-4C4D-8FFB-110FEA17CD33}">
            <x14:dataBar minLength="0" maxLength="100" border="1" negativeBarBorderColorSameAsPositive="0">
              <x14:cfvo type="autoMin"/>
              <x14:cfvo type="autoMax"/>
              <x14:borderColor rgb="FF638EC6"/>
              <x14:negativeFillColor rgb="FFFF0000"/>
              <x14:negativeBorderColor rgb="FFFF0000"/>
              <x14:axisColor rgb="FF000000"/>
            </x14:dataBar>
          </x14:cfRule>
          <xm:sqref>N39</xm:sqref>
        </x14:conditionalFormatting>
        <x14:conditionalFormatting xmlns:xm="http://schemas.microsoft.com/office/excel/2006/main">
          <x14:cfRule type="dataBar" id="{EE78CAF3-E14C-4AF0-8EC7-2794241071A7}">
            <x14:dataBar minLength="0" maxLength="100" border="1" negativeBarBorderColorSameAsPositive="0">
              <x14:cfvo type="autoMin"/>
              <x14:cfvo type="autoMax"/>
              <x14:borderColor rgb="FF008AEF"/>
              <x14:negativeFillColor rgb="FFFF0000"/>
              <x14:negativeBorderColor rgb="FFFF0000"/>
              <x14:axisColor rgb="FF000000"/>
            </x14:dataBar>
          </x14:cfRule>
          <xm:sqref>M40:O40</xm:sqref>
        </x14:conditionalFormatting>
        <x14:conditionalFormatting xmlns:xm="http://schemas.microsoft.com/office/excel/2006/main">
          <x14:cfRule type="dataBar" id="{68522EAA-CDC5-4269-9CB0-FCF1CDD04009}">
            <x14:dataBar minLength="0" maxLength="100" border="1" negativeBarBorderColorSameAsPositive="0">
              <x14:cfvo type="autoMin"/>
              <x14:cfvo type="autoMax"/>
              <x14:borderColor rgb="FF008AEF"/>
              <x14:negativeFillColor rgb="FFFF0000"/>
              <x14:negativeBorderColor rgb="FFFF0000"/>
              <x14:axisColor rgb="FF000000"/>
            </x14:dataBar>
          </x14:cfRule>
          <xm:sqref>M18:Q22</xm:sqref>
        </x14:conditionalFormatting>
        <x14:conditionalFormatting xmlns:xm="http://schemas.microsoft.com/office/excel/2006/main">
          <x14:cfRule type="dataBar" id="{E6891140-BEA8-4309-832C-A1F6028E5324}">
            <x14:dataBar minLength="0" maxLength="100" border="1" negativeBarBorderColorSameAsPositive="0">
              <x14:cfvo type="autoMin"/>
              <x14:cfvo type="autoMax"/>
              <x14:borderColor rgb="FF008AEF"/>
              <x14:negativeFillColor rgb="FFFF0000"/>
              <x14:negativeBorderColor rgb="FFFF0000"/>
              <x14:axisColor rgb="FF000000"/>
            </x14:dataBar>
          </x14:cfRule>
          <xm:sqref>M24:O31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AECF4"/>
    <pageSetUpPr autoPageBreaks="0"/>
  </sheetPr>
  <dimension ref="A1:AD281"/>
  <sheetViews>
    <sheetView zoomScale="115" zoomScaleNormal="115" workbookViewId="0">
      <pane ySplit="4" topLeftCell="A5" activePane="bottomLeft" state="frozen"/>
      <selection pane="bottomLeft" activeCell="L18" sqref="L18"/>
    </sheetView>
  </sheetViews>
  <sheetFormatPr defaultColWidth="9.140625" defaultRowHeight="15" x14ac:dyDescent="0.25"/>
  <cols>
    <col min="1" max="1" width="5.7109375" style="19" customWidth="1"/>
    <col min="2" max="10" width="14.7109375" style="19" customWidth="1"/>
    <col min="11" max="11" width="5.7109375" style="19" customWidth="1"/>
    <col min="12" max="14" width="9.140625" style="33"/>
    <col min="15" max="17" width="11" style="33" customWidth="1"/>
    <col min="18" max="30" width="9.140625" style="33"/>
    <col min="31" max="16384" width="9.140625" style="19"/>
  </cols>
  <sheetData>
    <row r="1" spans="1:13" ht="12.75" customHeight="1" x14ac:dyDescent="0.25">
      <c r="A1" s="200" t="s">
        <v>47</v>
      </c>
      <c r="B1" s="42"/>
      <c r="C1" s="33"/>
      <c r="D1" s="33"/>
      <c r="E1" s="33"/>
      <c r="F1" s="33"/>
      <c r="G1" s="33"/>
      <c r="H1" s="33"/>
      <c r="I1" s="33"/>
      <c r="J1" s="33"/>
      <c r="K1" s="33"/>
    </row>
    <row r="2" spans="1:13" ht="21.75" thickBot="1" x14ac:dyDescent="0.4">
      <c r="A2" s="33"/>
      <c r="B2" s="201" t="e">
        <f>IF(#REF!&lt;&gt;"",#REF!,"")</f>
        <v>#REF!</v>
      </c>
      <c r="C2" s="88"/>
      <c r="D2" s="88"/>
      <c r="E2" s="89"/>
      <c r="F2" s="89"/>
      <c r="G2" s="53" t="s">
        <v>48</v>
      </c>
      <c r="H2" s="53" t="s">
        <v>49</v>
      </c>
      <c r="I2" s="53" t="s">
        <v>50</v>
      </c>
      <c r="J2" s="53" t="s">
        <v>51</v>
      </c>
      <c r="K2" s="90"/>
    </row>
    <row r="3" spans="1:13" ht="15.75" x14ac:dyDescent="0.25">
      <c r="B3" s="311" t="e">
        <f>IF(#REF!&lt;&gt;"",#REF!,"")</f>
        <v>#REF!</v>
      </c>
      <c r="C3" s="311"/>
      <c r="D3" s="311"/>
      <c r="E3" s="92"/>
      <c r="F3" s="93"/>
      <c r="G3" s="94">
        <f>SUM(D50)</f>
        <v>0</v>
      </c>
      <c r="H3" s="94">
        <f>SUM(J59:J64)</f>
        <v>0</v>
      </c>
      <c r="I3" s="95">
        <f>SUM(J94)</f>
        <v>0</v>
      </c>
      <c r="J3" s="91">
        <f>SUM(G3:I3)</f>
        <v>0</v>
      </c>
      <c r="K3" s="52"/>
    </row>
    <row r="4" spans="1:13" x14ac:dyDescent="0.25">
      <c r="A4" s="35"/>
      <c r="B4" s="312"/>
      <c r="C4" s="312"/>
      <c r="D4" s="312"/>
      <c r="E4" s="239"/>
      <c r="F4" s="54"/>
      <c r="G4" s="55" t="str">
        <f>IF(G3&gt;0,G3/$J$3,"")</f>
        <v/>
      </c>
      <c r="H4" s="55" t="str">
        <f>IF(H3&gt;0,H3/$J$3,"")</f>
        <v/>
      </c>
      <c r="I4" s="55" t="str">
        <f>IF(I3&gt;0,I3/$J$3,"")</f>
        <v/>
      </c>
      <c r="J4" s="56"/>
      <c r="K4" s="41"/>
    </row>
    <row r="5" spans="1:13" ht="15.75" thickBot="1" x14ac:dyDescent="0.3">
      <c r="A5" s="21"/>
      <c r="B5" s="1"/>
      <c r="C5" s="1"/>
      <c r="D5" s="238"/>
      <c r="E5" s="14"/>
      <c r="G5" s="1"/>
      <c r="H5" s="238"/>
      <c r="J5" s="14"/>
      <c r="K5" s="21"/>
    </row>
    <row r="6" spans="1:13" ht="15.75" x14ac:dyDescent="0.25">
      <c r="A6" s="21"/>
      <c r="B6" s="105" t="s">
        <v>16</v>
      </c>
      <c r="C6" s="99"/>
      <c r="D6" s="96"/>
      <c r="E6" s="98" t="s">
        <v>83</v>
      </c>
      <c r="F6" s="106"/>
      <c r="G6" s="105" t="s">
        <v>54</v>
      </c>
      <c r="H6" s="99"/>
      <c r="I6" s="96"/>
      <c r="J6" s="98" t="s">
        <v>84</v>
      </c>
      <c r="K6" s="21"/>
    </row>
    <row r="7" spans="1:13" ht="15" customHeight="1" x14ac:dyDescent="0.25">
      <c r="A7" s="21"/>
      <c r="B7" s="88"/>
      <c r="C7" s="88"/>
      <c r="D7" s="34"/>
      <c r="E7" s="44"/>
      <c r="F7" s="33"/>
      <c r="G7" s="107"/>
      <c r="H7" s="45"/>
      <c r="I7" s="48"/>
      <c r="J7" s="58"/>
      <c r="K7" s="21"/>
    </row>
    <row r="8" spans="1:13" ht="15" customHeight="1" x14ac:dyDescent="0.25">
      <c r="A8" s="21"/>
      <c r="B8" s="138" t="s">
        <v>100</v>
      </c>
      <c r="C8" s="122"/>
      <c r="D8" s="58"/>
      <c r="F8" s="47"/>
      <c r="G8" s="33"/>
      <c r="H8" s="33"/>
      <c r="I8" s="50" t="s">
        <v>128</v>
      </c>
      <c r="J8" s="192">
        <v>0</v>
      </c>
      <c r="K8" s="42"/>
    </row>
    <row r="9" spans="1:13" ht="15" customHeight="1" x14ac:dyDescent="0.25">
      <c r="A9" s="21"/>
      <c r="B9" s="313"/>
      <c r="C9" s="314"/>
      <c r="D9" s="314"/>
      <c r="E9" s="315"/>
      <c r="F9" s="121"/>
      <c r="G9" s="46"/>
      <c r="H9" s="33"/>
      <c r="I9" s="50" t="s">
        <v>127</v>
      </c>
      <c r="J9" s="192">
        <v>0</v>
      </c>
      <c r="K9" s="21"/>
    </row>
    <row r="10" spans="1:13" ht="15" customHeight="1" x14ac:dyDescent="0.25">
      <c r="A10" s="21"/>
      <c r="B10" s="313"/>
      <c r="C10" s="314"/>
      <c r="D10" s="314"/>
      <c r="E10" s="315"/>
      <c r="F10" s="48"/>
      <c r="G10" s="33"/>
      <c r="H10" s="33"/>
      <c r="I10" s="50" t="s">
        <v>126</v>
      </c>
      <c r="J10" s="139" t="s">
        <v>1</v>
      </c>
      <c r="K10" s="21"/>
    </row>
    <row r="11" spans="1:13" ht="15" customHeight="1" x14ac:dyDescent="0.25">
      <c r="A11" s="21"/>
      <c r="B11" s="316"/>
      <c r="C11" s="316"/>
      <c r="D11" s="316"/>
      <c r="E11" s="316"/>
      <c r="F11" s="42"/>
      <c r="G11" s="32"/>
      <c r="H11" s="33"/>
      <c r="I11" s="50" t="s">
        <v>125</v>
      </c>
      <c r="J11" s="139" t="s">
        <v>1</v>
      </c>
      <c r="K11" s="21"/>
    </row>
    <row r="12" spans="1:13" ht="15" customHeight="1" x14ac:dyDescent="0.25">
      <c r="A12" s="21"/>
      <c r="B12" s="97" t="s">
        <v>101</v>
      </c>
      <c r="C12" s="49"/>
      <c r="D12" s="49"/>
      <c r="E12" s="49"/>
      <c r="F12" s="42"/>
      <c r="G12" s="33"/>
      <c r="H12" s="33"/>
      <c r="I12" s="50" t="s">
        <v>124</v>
      </c>
      <c r="J12" s="139" t="s">
        <v>1</v>
      </c>
      <c r="K12" s="21"/>
    </row>
    <row r="13" spans="1:13" ht="15" customHeight="1" x14ac:dyDescent="0.25">
      <c r="A13" s="21"/>
      <c r="B13" s="317"/>
      <c r="C13" s="318"/>
      <c r="D13" s="318"/>
      <c r="E13" s="319"/>
      <c r="F13" s="42"/>
      <c r="G13" s="33"/>
      <c r="H13" s="33"/>
      <c r="I13" s="50" t="s">
        <v>130</v>
      </c>
      <c r="J13" s="139" t="s">
        <v>102</v>
      </c>
      <c r="K13" s="21"/>
    </row>
    <row r="14" spans="1:13" ht="15" customHeight="1" x14ac:dyDescent="0.25">
      <c r="A14" s="21"/>
      <c r="B14" s="320"/>
      <c r="C14" s="321"/>
      <c r="D14" s="321"/>
      <c r="E14" s="322"/>
      <c r="F14" s="42"/>
      <c r="G14" s="33"/>
      <c r="H14" s="33"/>
      <c r="I14" s="33"/>
      <c r="J14" s="34"/>
      <c r="K14" s="21"/>
      <c r="M14" s="42"/>
    </row>
    <row r="15" spans="1:13" ht="15" customHeight="1" x14ac:dyDescent="0.25">
      <c r="A15" s="21"/>
      <c r="B15" s="34"/>
      <c r="C15" s="34"/>
      <c r="D15" s="34"/>
      <c r="E15" s="34"/>
      <c r="F15" s="37"/>
      <c r="G15" s="37"/>
      <c r="H15" s="37"/>
      <c r="I15" s="37"/>
      <c r="J15" s="37"/>
      <c r="K15" s="21"/>
      <c r="M15" s="42"/>
    </row>
    <row r="16" spans="1:13" ht="15" customHeight="1" thickBot="1" x14ac:dyDescent="0.3">
      <c r="A16" s="21"/>
      <c r="B16" s="238"/>
      <c r="C16" s="238"/>
      <c r="D16" s="3"/>
      <c r="E16" s="5"/>
      <c r="F16" s="3"/>
      <c r="G16" s="24"/>
      <c r="H16" s="238"/>
      <c r="I16" s="24"/>
      <c r="J16" s="24"/>
      <c r="K16" s="21"/>
    </row>
    <row r="17" spans="1:17" ht="16.5" thickTop="1" x14ac:dyDescent="0.25">
      <c r="A17" s="21"/>
      <c r="B17" s="100" t="s">
        <v>160</v>
      </c>
      <c r="C17" s="101"/>
      <c r="D17" s="87" t="s">
        <v>161</v>
      </c>
      <c r="E17" s="85"/>
      <c r="F17" s="85"/>
      <c r="G17" s="85"/>
      <c r="H17" s="85"/>
      <c r="I17" s="85"/>
      <c r="J17" s="86" t="s">
        <v>85</v>
      </c>
      <c r="K17" s="21"/>
    </row>
    <row r="18" spans="1:17" x14ac:dyDescent="0.25">
      <c r="A18" s="21"/>
      <c r="B18" s="323"/>
      <c r="C18" s="323"/>
      <c r="D18" s="323"/>
      <c r="E18" s="323"/>
      <c r="F18" s="323"/>
      <c r="G18" s="323"/>
      <c r="H18" s="323"/>
      <c r="I18" s="323"/>
      <c r="J18" s="323"/>
      <c r="K18" s="21"/>
    </row>
    <row r="19" spans="1:17" x14ac:dyDescent="0.25">
      <c r="A19" s="21"/>
      <c r="B19" s="50"/>
      <c r="C19" s="324" t="s">
        <v>93</v>
      </c>
      <c r="D19" s="325"/>
      <c r="E19" s="324" t="s">
        <v>97</v>
      </c>
      <c r="F19" s="325"/>
      <c r="G19" s="73" t="s">
        <v>107</v>
      </c>
      <c r="H19" s="73" t="s">
        <v>113</v>
      </c>
      <c r="I19" s="73" t="s">
        <v>114</v>
      </c>
      <c r="J19" s="73" t="s">
        <v>115</v>
      </c>
      <c r="K19" s="21"/>
    </row>
    <row r="20" spans="1:17" x14ac:dyDescent="0.25">
      <c r="A20" s="21"/>
      <c r="B20" s="15" t="s">
        <v>98</v>
      </c>
      <c r="C20" s="309" t="s">
        <v>1</v>
      </c>
      <c r="D20" s="309"/>
      <c r="E20" s="310" t="s">
        <v>1</v>
      </c>
      <c r="F20" s="310"/>
      <c r="G20" s="209"/>
      <c r="H20" s="210"/>
      <c r="I20" s="210"/>
      <c r="J20" s="210"/>
      <c r="K20" s="21"/>
    </row>
    <row r="21" spans="1:17" ht="15.75" customHeight="1" x14ac:dyDescent="0.25">
      <c r="A21" s="21"/>
      <c r="B21" s="15" t="s">
        <v>99</v>
      </c>
      <c r="C21" s="309" t="s">
        <v>1</v>
      </c>
      <c r="D21" s="309"/>
      <c r="E21" s="310" t="s">
        <v>1</v>
      </c>
      <c r="F21" s="310"/>
      <c r="G21" s="209"/>
      <c r="H21" s="210"/>
      <c r="I21" s="210"/>
      <c r="J21" s="210"/>
      <c r="K21" s="22"/>
    </row>
    <row r="22" spans="1:17" ht="15" customHeight="1" x14ac:dyDescent="0.25">
      <c r="A22" s="21"/>
      <c r="B22" s="23"/>
      <c r="C22" s="6"/>
      <c r="D22" s="6"/>
      <c r="E22" s="6"/>
      <c r="F22" s="6"/>
      <c r="G22" s="6"/>
      <c r="H22" s="6"/>
      <c r="I22" s="6"/>
      <c r="J22" s="6"/>
      <c r="K22" s="21"/>
    </row>
    <row r="23" spans="1:17" ht="15.75" thickBot="1" x14ac:dyDescent="0.3">
      <c r="A23" s="21"/>
      <c r="B23" s="9"/>
      <c r="C23" s="26"/>
      <c r="D23" s="27"/>
      <c r="E23" s="27"/>
      <c r="F23" s="27"/>
      <c r="G23" s="27"/>
      <c r="H23" s="27"/>
      <c r="I23" s="27"/>
      <c r="J23" s="27"/>
      <c r="K23" s="21"/>
    </row>
    <row r="24" spans="1:17" ht="16.5" thickTop="1" x14ac:dyDescent="0.25">
      <c r="A24" s="39"/>
      <c r="B24" s="100" t="s">
        <v>62</v>
      </c>
      <c r="C24" s="101"/>
      <c r="D24" s="267" t="s">
        <v>145</v>
      </c>
      <c r="E24" s="267"/>
      <c r="F24" s="267"/>
      <c r="G24" s="267"/>
      <c r="H24" s="267"/>
      <c r="I24" s="267"/>
      <c r="J24" s="86" t="s">
        <v>86</v>
      </c>
      <c r="K24" s="21"/>
    </row>
    <row r="25" spans="1:17" x14ac:dyDescent="0.25">
      <c r="A25" s="21"/>
      <c r="B25" s="233"/>
      <c r="C25" s="16"/>
      <c r="D25" s="268"/>
      <c r="E25" s="268"/>
      <c r="F25" s="268"/>
      <c r="G25" s="268"/>
      <c r="H25" s="268"/>
      <c r="I25" s="268"/>
      <c r="J25" s="16"/>
      <c r="K25" s="21"/>
    </row>
    <row r="26" spans="1:17" x14ac:dyDescent="0.25">
      <c r="A26" s="21"/>
      <c r="B26" s="286" t="s">
        <v>38</v>
      </c>
      <c r="C26" s="287"/>
      <c r="D26" s="287"/>
      <c r="E26" s="287"/>
      <c r="F26" s="287"/>
      <c r="G26" s="287"/>
      <c r="H26" s="288"/>
      <c r="I26" s="289" t="s">
        <v>92</v>
      </c>
      <c r="J26" s="289"/>
      <c r="K26" s="21"/>
    </row>
    <row r="27" spans="1:17" ht="15.75" thickBot="1" x14ac:dyDescent="0.3">
      <c r="A27" s="21"/>
      <c r="B27" s="131"/>
      <c r="C27" s="4"/>
      <c r="D27" s="4"/>
      <c r="E27" s="4"/>
      <c r="F27" s="4"/>
      <c r="G27" s="4"/>
      <c r="H27" s="132"/>
      <c r="I27" s="3"/>
      <c r="J27" s="3"/>
      <c r="K27" s="21"/>
    </row>
    <row r="28" spans="1:17" ht="15.75" thickTop="1" x14ac:dyDescent="0.25">
      <c r="A28" s="21"/>
      <c r="B28" s="133"/>
      <c r="C28" s="157" t="s">
        <v>63</v>
      </c>
      <c r="D28" s="158" t="s">
        <v>146</v>
      </c>
      <c r="E28" s="157" t="s">
        <v>64</v>
      </c>
      <c r="F28" s="158" t="s">
        <v>146</v>
      </c>
      <c r="G28" s="134" t="s">
        <v>8</v>
      </c>
      <c r="H28" s="74" t="s">
        <v>14</v>
      </c>
      <c r="I28" s="176" t="s">
        <v>21</v>
      </c>
      <c r="J28" s="177">
        <f>SUM(D29+F29)</f>
        <v>0</v>
      </c>
      <c r="K28" s="21"/>
    </row>
    <row r="29" spans="1:17" x14ac:dyDescent="0.25">
      <c r="A29" s="21"/>
      <c r="B29" s="60" t="s">
        <v>39</v>
      </c>
      <c r="C29" s="159">
        <v>0</v>
      </c>
      <c r="D29" s="160">
        <v>0</v>
      </c>
      <c r="E29" s="159">
        <v>0</v>
      </c>
      <c r="F29" s="160">
        <v>0</v>
      </c>
      <c r="G29" s="169">
        <v>0</v>
      </c>
      <c r="H29" s="124">
        <v>0</v>
      </c>
      <c r="I29" s="176" t="s">
        <v>22</v>
      </c>
      <c r="J29" s="178">
        <f>IF(ISNUMBER(SEARCH("Yes",G31)),D31+F31,D31+F31+D33+F33)</f>
        <v>0</v>
      </c>
      <c r="K29" s="21"/>
    </row>
    <row r="30" spans="1:17" x14ac:dyDescent="0.25">
      <c r="A30" s="21"/>
      <c r="B30" s="156"/>
      <c r="C30" s="161"/>
      <c r="D30" s="162"/>
      <c r="E30" s="171"/>
      <c r="F30" s="172"/>
      <c r="G30" s="290" t="s">
        <v>19</v>
      </c>
      <c r="H30" s="291"/>
      <c r="I30" s="176" t="s">
        <v>23</v>
      </c>
      <c r="J30" s="179">
        <f>SUM(D33+F33)</f>
        <v>0</v>
      </c>
      <c r="K30" s="21"/>
      <c r="O30" s="43"/>
      <c r="P30" s="34"/>
      <c r="Q30" s="44"/>
    </row>
    <row r="31" spans="1:17" x14ac:dyDescent="0.25">
      <c r="A31" s="21"/>
      <c r="B31" s="60" t="s">
        <v>18</v>
      </c>
      <c r="C31" s="163">
        <v>0</v>
      </c>
      <c r="D31" s="164">
        <v>0</v>
      </c>
      <c r="E31" s="159">
        <v>0</v>
      </c>
      <c r="F31" s="164">
        <v>0</v>
      </c>
      <c r="G31" s="292" t="s">
        <v>102</v>
      </c>
      <c r="H31" s="293"/>
      <c r="I31" s="176" t="s">
        <v>20</v>
      </c>
      <c r="J31" s="178">
        <f>IF(ISNUMBER(SEARCH("Windows",C37)),D35+F35,0)</f>
        <v>0</v>
      </c>
      <c r="K31" s="21"/>
      <c r="O31" s="42"/>
      <c r="Q31" s="41"/>
    </row>
    <row r="32" spans="1:17" x14ac:dyDescent="0.25">
      <c r="A32" s="21"/>
      <c r="B32" s="61"/>
      <c r="C32" s="165"/>
      <c r="D32" s="166"/>
      <c r="E32" s="165"/>
      <c r="F32" s="173"/>
      <c r="G32" s="111"/>
      <c r="H32" s="62"/>
      <c r="I32" s="176" t="s">
        <v>35</v>
      </c>
      <c r="J32" s="179">
        <f>SUM(J28:J31)</f>
        <v>0</v>
      </c>
      <c r="K32" s="21"/>
      <c r="O32" s="42"/>
      <c r="Q32" s="41"/>
    </row>
    <row r="33" spans="1:17" x14ac:dyDescent="0.25">
      <c r="A33" s="21"/>
      <c r="B33" s="60" t="s">
        <v>40</v>
      </c>
      <c r="C33" s="163">
        <v>0</v>
      </c>
      <c r="D33" s="164">
        <v>0</v>
      </c>
      <c r="E33" s="163">
        <v>0</v>
      </c>
      <c r="F33" s="164">
        <v>0</v>
      </c>
      <c r="G33" s="170"/>
      <c r="H33" s="181"/>
      <c r="I33" s="176" t="s">
        <v>36</v>
      </c>
      <c r="J33" s="178">
        <f>IF(ISNUMBER(SEARCH("Linux",C37)),D35+F35,0)</f>
        <v>0</v>
      </c>
      <c r="K33" s="21"/>
      <c r="O33" s="42"/>
      <c r="Q33" s="41"/>
    </row>
    <row r="34" spans="1:17" x14ac:dyDescent="0.25">
      <c r="A34" s="21"/>
      <c r="B34" s="156"/>
      <c r="C34" s="165"/>
      <c r="D34" s="166"/>
      <c r="E34" s="174"/>
      <c r="F34" s="175"/>
      <c r="G34" s="112" t="s">
        <v>9</v>
      </c>
      <c r="H34" s="113" t="s">
        <v>10</v>
      </c>
      <c r="I34" s="176" t="s">
        <v>37</v>
      </c>
      <c r="J34" s="178">
        <f>IF(ISNUMBER(SEARCH("Solaris",C37)),D35+F35,0)</f>
        <v>0</v>
      </c>
      <c r="K34" s="21"/>
      <c r="O34" s="42"/>
      <c r="Q34" s="41"/>
    </row>
    <row r="35" spans="1:17" ht="15.75" thickBot="1" x14ac:dyDescent="0.3">
      <c r="A35" s="21"/>
      <c r="B35" s="63" t="s">
        <v>41</v>
      </c>
      <c r="C35" s="167">
        <v>0</v>
      </c>
      <c r="D35" s="168"/>
      <c r="E35" s="167">
        <v>0</v>
      </c>
      <c r="F35" s="168"/>
      <c r="G35" s="169"/>
      <c r="H35" s="124"/>
      <c r="I35" s="176" t="s">
        <v>108</v>
      </c>
      <c r="J35" s="178">
        <f>IF(ISNUMBER(SEARCH("Yes",G31)),(D29+D31+D35),D29+D31+D33+D35)</f>
        <v>0</v>
      </c>
      <c r="K35" s="21"/>
      <c r="O35" s="42"/>
      <c r="Q35" s="41"/>
    </row>
    <row r="36" spans="1:17" ht="15.75" thickTop="1" x14ac:dyDescent="0.25">
      <c r="A36" s="21"/>
      <c r="B36" s="64"/>
      <c r="C36" s="294" t="s">
        <v>111</v>
      </c>
      <c r="D36" s="295"/>
      <c r="E36" s="296" t="s">
        <v>110</v>
      </c>
      <c r="F36" s="297"/>
      <c r="G36" s="298"/>
      <c r="H36" s="299"/>
      <c r="I36" s="176" t="s">
        <v>109</v>
      </c>
      <c r="J36" s="178">
        <f>IF(ISNUMBER(SEARCH("Yes",G31)),(F29+F31+F35),(F29+F31+F33+F35))</f>
        <v>0</v>
      </c>
      <c r="K36" s="21"/>
      <c r="O36" s="42"/>
      <c r="Q36" s="41"/>
    </row>
    <row r="37" spans="1:17" x14ac:dyDescent="0.25">
      <c r="A37" s="21"/>
      <c r="B37" s="182"/>
      <c r="C37" s="300" t="s">
        <v>112</v>
      </c>
      <c r="D37" s="300"/>
      <c r="E37" s="301"/>
      <c r="F37" s="302"/>
      <c r="G37" s="302"/>
      <c r="H37" s="303"/>
      <c r="I37" s="176" t="s">
        <v>123</v>
      </c>
      <c r="J37" s="178">
        <f>SUM(J35:J36)</f>
        <v>0</v>
      </c>
      <c r="K37" s="21"/>
      <c r="O37" s="42"/>
      <c r="Q37" s="41"/>
    </row>
    <row r="38" spans="1:17" x14ac:dyDescent="0.25">
      <c r="A38" s="21"/>
      <c r="B38" s="9"/>
      <c r="C38" s="109"/>
      <c r="D38" s="109"/>
      <c r="E38" s="110"/>
      <c r="F38" s="110"/>
      <c r="G38" s="27"/>
      <c r="H38" s="27"/>
      <c r="I38" s="40"/>
      <c r="J38" s="120" t="s">
        <v>129</v>
      </c>
      <c r="K38" s="21"/>
      <c r="O38" s="42"/>
      <c r="Q38" s="41"/>
    </row>
    <row r="39" spans="1:17" ht="15.75" thickBot="1" x14ac:dyDescent="0.3">
      <c r="A39" s="21"/>
      <c r="B39" s="9"/>
      <c r="C39" s="26"/>
      <c r="D39" s="27"/>
      <c r="E39" s="27"/>
      <c r="F39" s="27"/>
      <c r="G39" s="27"/>
      <c r="H39" s="27"/>
      <c r="I39" s="27"/>
      <c r="J39" s="27"/>
      <c r="K39" s="21"/>
    </row>
    <row r="40" spans="1:17" ht="16.5" thickTop="1" x14ac:dyDescent="0.25">
      <c r="A40" s="39"/>
      <c r="B40" s="100" t="s">
        <v>52</v>
      </c>
      <c r="C40" s="101"/>
      <c r="D40" s="87" t="s">
        <v>134</v>
      </c>
      <c r="E40" s="85"/>
      <c r="F40" s="85"/>
      <c r="G40" s="85"/>
      <c r="H40" s="85"/>
      <c r="I40" s="85"/>
      <c r="J40" s="86" t="s">
        <v>87</v>
      </c>
      <c r="K40" s="21"/>
    </row>
    <row r="41" spans="1:17" x14ac:dyDescent="0.25">
      <c r="A41" s="21"/>
      <c r="B41" s="233"/>
      <c r="C41" s="16"/>
      <c r="D41" s="16"/>
      <c r="E41" s="16"/>
      <c r="F41" s="136"/>
      <c r="G41" s="16"/>
      <c r="H41" s="16"/>
      <c r="I41" s="16"/>
      <c r="J41" s="16"/>
      <c r="K41" s="21"/>
    </row>
    <row r="42" spans="1:17" ht="15" customHeight="1" x14ac:dyDescent="0.25">
      <c r="A42" s="21"/>
      <c r="B42" s="304"/>
      <c r="C42" s="305"/>
      <c r="D42" s="305"/>
      <c r="E42" s="306" t="s">
        <v>122</v>
      </c>
      <c r="F42" s="307"/>
      <c r="G42" s="135"/>
      <c r="H42" s="33"/>
      <c r="I42" s="33"/>
      <c r="J42" s="33"/>
      <c r="K42" s="21"/>
    </row>
    <row r="43" spans="1:17" ht="16.5" customHeight="1" x14ac:dyDescent="0.25">
      <c r="A43" s="21"/>
      <c r="B43" s="140"/>
      <c r="C43" s="17" t="s">
        <v>0</v>
      </c>
      <c r="D43" s="141" t="s">
        <v>34</v>
      </c>
      <c r="E43" s="149" t="s">
        <v>144</v>
      </c>
      <c r="F43" s="183" t="s">
        <v>143</v>
      </c>
      <c r="G43" s="42"/>
      <c r="H43" s="21"/>
      <c r="I43" s="33"/>
      <c r="J43" s="33"/>
      <c r="K43" s="21"/>
    </row>
    <row r="44" spans="1:17" x14ac:dyDescent="0.25">
      <c r="A44" s="21"/>
      <c r="B44" s="142" t="s">
        <v>4</v>
      </c>
      <c r="C44" s="223"/>
      <c r="D44" s="224">
        <v>0</v>
      </c>
      <c r="E44" s="205">
        <f>IF(D44&gt;0,C149/D44,0)</f>
        <v>0</v>
      </c>
      <c r="F44" s="206">
        <f>IF(C149&gt;0,D44-C149,0)</f>
        <v>0</v>
      </c>
      <c r="G44" s="33"/>
      <c r="H44" s="21"/>
      <c r="I44" s="33"/>
      <c r="J44" s="33"/>
      <c r="K44" s="21"/>
    </row>
    <row r="45" spans="1:17" x14ac:dyDescent="0.25">
      <c r="A45" s="21"/>
      <c r="B45" s="142" t="s">
        <v>5</v>
      </c>
      <c r="C45" s="223"/>
      <c r="D45" s="224"/>
      <c r="E45" s="205">
        <f>IF(D45&gt;0,C153/D45,0)</f>
        <v>0</v>
      </c>
      <c r="F45" s="206">
        <f>IF(C153&gt;0,D45-C153,0)</f>
        <v>0</v>
      </c>
      <c r="G45" s="33"/>
      <c r="H45" s="21"/>
      <c r="I45" s="33"/>
      <c r="K45" s="21"/>
    </row>
    <row r="46" spans="1:17" x14ac:dyDescent="0.25">
      <c r="A46" s="21"/>
      <c r="B46" s="142" t="s">
        <v>6</v>
      </c>
      <c r="C46" s="223"/>
      <c r="D46" s="224">
        <v>0</v>
      </c>
      <c r="E46" s="205">
        <f>IF(D46&gt;0,C155/D46,0)</f>
        <v>0</v>
      </c>
      <c r="F46" s="206">
        <f>IF(C151&gt;0,D46-C151,0)</f>
        <v>0</v>
      </c>
      <c r="G46" s="42"/>
      <c r="H46" s="21"/>
      <c r="I46" s="33"/>
      <c r="J46" s="33"/>
      <c r="K46" s="21"/>
    </row>
    <row r="47" spans="1:17" x14ac:dyDescent="0.25">
      <c r="A47" s="21"/>
      <c r="B47" s="137" t="s">
        <v>96</v>
      </c>
      <c r="C47" s="223"/>
      <c r="D47" s="224">
        <v>0</v>
      </c>
      <c r="E47" s="184"/>
      <c r="F47" s="185"/>
      <c r="G47" s="135"/>
      <c r="H47" s="33"/>
      <c r="I47" s="33"/>
      <c r="J47" s="33"/>
      <c r="K47" s="21"/>
    </row>
    <row r="48" spans="1:17" x14ac:dyDescent="0.25">
      <c r="A48" s="21"/>
      <c r="B48" s="137" t="s">
        <v>1</v>
      </c>
      <c r="C48" s="223"/>
      <c r="D48" s="224">
        <v>0</v>
      </c>
      <c r="E48" s="186"/>
      <c r="F48" s="187"/>
      <c r="G48" s="135"/>
      <c r="H48" s="33"/>
      <c r="I48" s="33"/>
      <c r="J48" s="33"/>
      <c r="K48" s="21"/>
    </row>
    <row r="49" spans="1:11" x14ac:dyDescent="0.25">
      <c r="A49" s="21"/>
      <c r="B49" s="137" t="s">
        <v>1</v>
      </c>
      <c r="C49" s="223"/>
      <c r="D49" s="224">
        <v>0</v>
      </c>
      <c r="E49" s="186"/>
      <c r="F49" s="187"/>
      <c r="G49" s="42"/>
      <c r="H49" s="33"/>
      <c r="I49" s="33"/>
      <c r="J49" s="33"/>
      <c r="K49" s="21"/>
    </row>
    <row r="50" spans="1:11" x14ac:dyDescent="0.25">
      <c r="A50" s="21"/>
      <c r="B50" s="142" t="s">
        <v>7</v>
      </c>
      <c r="C50" s="207">
        <f>SUM(C44:C49)</f>
        <v>0</v>
      </c>
      <c r="D50" s="208">
        <f>SUM(D44:D49)</f>
        <v>0</v>
      </c>
      <c r="E50" s="202"/>
      <c r="F50" s="203"/>
      <c r="G50" s="33"/>
      <c r="H50" s="33"/>
      <c r="I50" s="33"/>
      <c r="J50" s="33"/>
      <c r="K50" s="21"/>
    </row>
    <row r="51" spans="1:11" x14ac:dyDescent="0.25">
      <c r="A51" s="21"/>
      <c r="B51" s="7"/>
      <c r="C51" s="17"/>
      <c r="D51" s="18"/>
      <c r="E51" s="18"/>
      <c r="F51" s="102"/>
      <c r="G51" s="123"/>
      <c r="H51" s="88"/>
      <c r="I51" s="27"/>
      <c r="J51" s="27"/>
      <c r="K51" s="21"/>
    </row>
    <row r="52" spans="1:11" ht="15.75" thickBot="1" x14ac:dyDescent="0.3">
      <c r="A52" s="21"/>
      <c r="B52" s="24"/>
      <c r="C52" s="24"/>
      <c r="D52" s="24"/>
      <c r="E52" s="24"/>
      <c r="F52" s="236"/>
      <c r="G52" s="236"/>
      <c r="H52" s="236"/>
      <c r="I52" s="236"/>
      <c r="J52" s="236"/>
      <c r="K52" s="21"/>
    </row>
    <row r="53" spans="1:11" ht="16.5" thickTop="1" x14ac:dyDescent="0.25">
      <c r="A53" s="21"/>
      <c r="B53" s="105" t="s">
        <v>11</v>
      </c>
      <c r="C53" s="101"/>
      <c r="D53" s="87" t="s">
        <v>95</v>
      </c>
      <c r="E53" s="85"/>
      <c r="F53" s="85"/>
      <c r="G53" s="85"/>
      <c r="H53" s="85"/>
      <c r="I53" s="85"/>
      <c r="J53" s="86" t="s">
        <v>88</v>
      </c>
      <c r="K53" s="21"/>
    </row>
    <row r="54" spans="1:11" x14ac:dyDescent="0.25">
      <c r="A54" s="21"/>
      <c r="B54" s="308"/>
      <c r="C54" s="308"/>
      <c r="D54" s="308"/>
      <c r="E54" s="308"/>
      <c r="F54" s="308"/>
      <c r="G54" s="308"/>
      <c r="H54" s="308"/>
      <c r="I54" s="308"/>
      <c r="J54" s="308"/>
      <c r="K54" s="21"/>
    </row>
    <row r="55" spans="1:11" x14ac:dyDescent="0.25">
      <c r="A55" s="21"/>
      <c r="B55" s="11"/>
      <c r="C55" s="8"/>
      <c r="D55" s="12"/>
      <c r="E55" s="28"/>
      <c r="F55" s="28"/>
      <c r="G55" s="28"/>
      <c r="H55" s="28"/>
      <c r="I55" s="28"/>
      <c r="J55" s="28"/>
      <c r="K55" s="21"/>
    </row>
    <row r="56" spans="1:11" x14ac:dyDescent="0.25">
      <c r="A56" s="21"/>
      <c r="B56" s="23"/>
      <c r="C56" s="12" t="s">
        <v>3</v>
      </c>
      <c r="D56" s="57"/>
      <c r="E56" s="28"/>
      <c r="F56" s="28"/>
      <c r="G56" s="28"/>
      <c r="H56" s="28"/>
      <c r="I56" s="28"/>
      <c r="J56" s="28"/>
      <c r="K56" s="21"/>
    </row>
    <row r="57" spans="1:11" x14ac:dyDescent="0.25">
      <c r="B57" s="28"/>
      <c r="C57" s="28"/>
      <c r="D57" s="28"/>
      <c r="E57" s="28"/>
      <c r="F57" s="28"/>
      <c r="G57" s="28"/>
      <c r="H57" s="28"/>
      <c r="I57" s="28"/>
      <c r="J57" s="23"/>
      <c r="K57" s="21"/>
    </row>
    <row r="58" spans="1:11" ht="33" customHeight="1" x14ac:dyDescent="0.25">
      <c r="A58" s="21"/>
      <c r="B58" s="284" t="s">
        <v>17</v>
      </c>
      <c r="C58" s="285"/>
      <c r="D58" s="235" t="s">
        <v>66</v>
      </c>
      <c r="E58" s="114" t="s">
        <v>65</v>
      </c>
      <c r="F58" s="235" t="s">
        <v>135</v>
      </c>
      <c r="G58" s="235" t="s">
        <v>46</v>
      </c>
      <c r="H58" s="114" t="s">
        <v>53</v>
      </c>
      <c r="I58" s="235" t="s">
        <v>44</v>
      </c>
      <c r="J58" s="108" t="s">
        <v>45</v>
      </c>
      <c r="K58" s="21"/>
    </row>
    <row r="59" spans="1:11" x14ac:dyDescent="0.25">
      <c r="A59" s="21"/>
      <c r="B59" s="279" t="s">
        <v>1</v>
      </c>
      <c r="C59" s="279"/>
      <c r="D59" s="232" t="s">
        <v>1</v>
      </c>
      <c r="E59" s="69"/>
      <c r="F59" s="70" t="s">
        <v>1</v>
      </c>
      <c r="G59" s="232" t="s">
        <v>1</v>
      </c>
      <c r="H59" s="71"/>
      <c r="I59" s="71"/>
      <c r="J59" s="72"/>
      <c r="K59" s="21"/>
    </row>
    <row r="60" spans="1:11" x14ac:dyDescent="0.25">
      <c r="A60" s="21"/>
      <c r="B60" s="279" t="s">
        <v>1</v>
      </c>
      <c r="C60" s="279"/>
      <c r="D60" s="232" t="s">
        <v>1</v>
      </c>
      <c r="E60" s="71"/>
      <c r="F60" s="70" t="s">
        <v>1</v>
      </c>
      <c r="G60" s="232" t="s">
        <v>1</v>
      </c>
      <c r="H60" s="71"/>
      <c r="I60" s="71"/>
      <c r="J60" s="72"/>
      <c r="K60" s="21"/>
    </row>
    <row r="61" spans="1:11" x14ac:dyDescent="0.25">
      <c r="A61" s="21"/>
      <c r="B61" s="279" t="s">
        <v>1</v>
      </c>
      <c r="C61" s="279"/>
      <c r="D61" s="232" t="s">
        <v>1</v>
      </c>
      <c r="E61" s="71"/>
      <c r="F61" s="70" t="s">
        <v>1</v>
      </c>
      <c r="G61" s="232" t="s">
        <v>1</v>
      </c>
      <c r="H61" s="71"/>
      <c r="I61" s="71"/>
      <c r="J61" s="72"/>
      <c r="K61" s="21"/>
    </row>
    <row r="62" spans="1:11" x14ac:dyDescent="0.25">
      <c r="A62" s="21"/>
      <c r="B62" s="279" t="s">
        <v>1</v>
      </c>
      <c r="C62" s="279"/>
      <c r="D62" s="232" t="s">
        <v>1</v>
      </c>
      <c r="E62" s="71"/>
      <c r="F62" s="70" t="s">
        <v>1</v>
      </c>
      <c r="G62" s="232" t="s">
        <v>1</v>
      </c>
      <c r="H62" s="71"/>
      <c r="I62" s="71"/>
      <c r="J62" s="72"/>
      <c r="K62" s="21"/>
    </row>
    <row r="63" spans="1:11" x14ac:dyDescent="0.25">
      <c r="A63" s="21"/>
      <c r="B63" s="279" t="s">
        <v>1</v>
      </c>
      <c r="C63" s="279"/>
      <c r="D63" s="232" t="s">
        <v>1</v>
      </c>
      <c r="E63" s="71"/>
      <c r="F63" s="70" t="s">
        <v>1</v>
      </c>
      <c r="G63" s="232" t="s">
        <v>1</v>
      </c>
      <c r="H63" s="71"/>
      <c r="I63" s="71"/>
      <c r="J63" s="72"/>
      <c r="K63" s="21"/>
    </row>
    <row r="64" spans="1:11" x14ac:dyDescent="0.25">
      <c r="A64" s="21"/>
      <c r="B64" s="279" t="s">
        <v>1</v>
      </c>
      <c r="C64" s="279"/>
      <c r="D64" s="232" t="s">
        <v>1</v>
      </c>
      <c r="E64" s="71"/>
      <c r="F64" s="70" t="s">
        <v>1</v>
      </c>
      <c r="G64" s="232" t="s">
        <v>1</v>
      </c>
      <c r="H64" s="71"/>
      <c r="I64" s="71"/>
      <c r="J64" s="72"/>
      <c r="K64" s="21"/>
    </row>
    <row r="65" spans="1:11" x14ac:dyDescent="0.25">
      <c r="A65" s="21"/>
      <c r="B65" s="4"/>
      <c r="C65" s="3"/>
      <c r="D65" s="10"/>
      <c r="E65" s="10"/>
      <c r="F65" s="10"/>
      <c r="G65" s="24"/>
      <c r="H65" s="125">
        <f>SUM(H59:H64)</f>
        <v>0</v>
      </c>
      <c r="I65" s="125">
        <f>SUM(I59:I64)</f>
        <v>0</v>
      </c>
      <c r="J65" s="125">
        <f>SUM(J59:J64)</f>
        <v>0</v>
      </c>
      <c r="K65" s="21"/>
    </row>
    <row r="66" spans="1:11" x14ac:dyDescent="0.25">
      <c r="A66" s="21"/>
      <c r="B66" s="23"/>
      <c r="C66" s="29"/>
      <c r="D66" s="20"/>
      <c r="E66" s="234" t="s">
        <v>56</v>
      </c>
      <c r="F66" s="204" t="s">
        <v>1</v>
      </c>
      <c r="G66" s="24"/>
      <c r="H66" s="28"/>
      <c r="I66" s="30"/>
      <c r="J66" s="30"/>
      <c r="K66" s="21"/>
    </row>
    <row r="67" spans="1:11" x14ac:dyDescent="0.25">
      <c r="A67" s="21"/>
      <c r="B67" s="24"/>
      <c r="C67" s="234"/>
      <c r="D67" s="234"/>
      <c r="E67" s="234" t="s">
        <v>57</v>
      </c>
      <c r="F67" s="204" t="s">
        <v>1</v>
      </c>
      <c r="G67" s="36"/>
      <c r="H67" s="32"/>
      <c r="I67" s="38"/>
      <c r="J67" s="31"/>
      <c r="K67" s="20"/>
    </row>
    <row r="68" spans="1:11" x14ac:dyDescent="0.25">
      <c r="A68" s="21"/>
      <c r="B68" s="24"/>
      <c r="C68" s="23"/>
      <c r="D68" s="234"/>
      <c r="E68" s="234" t="s">
        <v>58</v>
      </c>
      <c r="F68" s="204" t="s">
        <v>1</v>
      </c>
      <c r="G68" s="36"/>
      <c r="H68" s="32"/>
      <c r="I68" s="38"/>
      <c r="J68" s="31"/>
      <c r="K68" s="21"/>
    </row>
    <row r="69" spans="1:11" x14ac:dyDescent="0.25">
      <c r="A69" s="21"/>
      <c r="B69" s="24"/>
      <c r="C69" s="234"/>
      <c r="D69" s="234"/>
      <c r="E69" s="234"/>
      <c r="F69" s="36"/>
      <c r="G69" s="115"/>
      <c r="H69" s="51"/>
      <c r="I69" s="59"/>
      <c r="J69" s="31"/>
      <c r="K69" s="21"/>
    </row>
    <row r="70" spans="1:11" ht="15.75" thickBot="1" x14ac:dyDescent="0.3">
      <c r="A70" s="21"/>
      <c r="B70" s="24"/>
      <c r="C70" s="23"/>
      <c r="D70" s="234"/>
      <c r="E70" s="234"/>
      <c r="F70" s="36"/>
      <c r="G70" s="119"/>
      <c r="H70" s="119"/>
      <c r="I70" s="31"/>
      <c r="J70" s="31"/>
      <c r="K70" s="21"/>
    </row>
    <row r="71" spans="1:11" ht="16.5" thickTop="1" x14ac:dyDescent="0.25">
      <c r="A71" s="21"/>
      <c r="B71" s="101" t="s">
        <v>59</v>
      </c>
      <c r="C71" s="101"/>
      <c r="D71" s="87" t="s">
        <v>82</v>
      </c>
      <c r="E71" s="85"/>
      <c r="F71" s="85"/>
      <c r="G71" s="85"/>
      <c r="H71" s="85"/>
      <c r="I71" s="85"/>
      <c r="J71" s="86" t="s">
        <v>89</v>
      </c>
      <c r="K71" s="21"/>
    </row>
    <row r="72" spans="1:11" x14ac:dyDescent="0.25">
      <c r="A72" s="21"/>
      <c r="B72" s="24"/>
      <c r="C72" s="234"/>
      <c r="D72" s="234"/>
      <c r="E72" s="234"/>
      <c r="F72" s="234"/>
      <c r="G72" s="51"/>
      <c r="H72" s="51"/>
      <c r="I72" s="59"/>
      <c r="J72" s="31"/>
      <c r="K72" s="21"/>
    </row>
    <row r="73" spans="1:11" ht="15.75" customHeight="1" x14ac:dyDescent="0.25">
      <c r="A73" s="21"/>
      <c r="B73" s="188" t="s">
        <v>33</v>
      </c>
      <c r="C73" s="189" t="s">
        <v>94</v>
      </c>
      <c r="D73" s="280" t="s">
        <v>136</v>
      </c>
      <c r="E73" s="280"/>
      <c r="F73" s="280"/>
      <c r="G73" s="280"/>
      <c r="H73" s="280"/>
      <c r="I73" s="231" t="s">
        <v>15</v>
      </c>
      <c r="J73" s="191" t="s">
        <v>90</v>
      </c>
      <c r="K73" s="21"/>
    </row>
    <row r="74" spans="1:11" x14ac:dyDescent="0.25">
      <c r="A74" s="21"/>
      <c r="B74" s="116" t="s">
        <v>1</v>
      </c>
      <c r="C74" s="117" t="s">
        <v>1</v>
      </c>
      <c r="D74" s="281"/>
      <c r="E74" s="282"/>
      <c r="F74" s="282"/>
      <c r="G74" s="282"/>
      <c r="H74" s="283"/>
      <c r="I74" s="118"/>
      <c r="J74" s="118"/>
      <c r="K74" s="21"/>
    </row>
    <row r="75" spans="1:11" ht="15.75" customHeight="1" x14ac:dyDescent="0.25">
      <c r="A75" s="21"/>
      <c r="B75" s="83" t="s">
        <v>1</v>
      </c>
      <c r="C75" s="232" t="s">
        <v>1</v>
      </c>
      <c r="D75" s="276"/>
      <c r="E75" s="277"/>
      <c r="F75" s="277"/>
      <c r="G75" s="277"/>
      <c r="H75" s="278"/>
      <c r="I75" s="84"/>
      <c r="J75" s="84"/>
      <c r="K75" s="21"/>
    </row>
    <row r="76" spans="1:11" ht="15.75" customHeight="1" x14ac:dyDescent="0.25">
      <c r="A76" s="21"/>
      <c r="B76" s="83" t="s">
        <v>1</v>
      </c>
      <c r="C76" s="232" t="s">
        <v>1</v>
      </c>
      <c r="D76" s="276"/>
      <c r="E76" s="277"/>
      <c r="F76" s="277"/>
      <c r="G76" s="277"/>
      <c r="H76" s="278"/>
      <c r="I76" s="84"/>
      <c r="J76" s="84"/>
      <c r="K76" s="21"/>
    </row>
    <row r="77" spans="1:11" ht="15.75" customHeight="1" x14ac:dyDescent="0.25">
      <c r="A77" s="21"/>
      <c r="B77" s="83" t="s">
        <v>1</v>
      </c>
      <c r="C77" s="232" t="s">
        <v>1</v>
      </c>
      <c r="D77" s="276"/>
      <c r="E77" s="277"/>
      <c r="F77" s="277"/>
      <c r="G77" s="277"/>
      <c r="H77" s="278"/>
      <c r="I77" s="84"/>
      <c r="J77" s="84"/>
      <c r="K77" s="21"/>
    </row>
    <row r="78" spans="1:11" ht="15.75" customHeight="1" x14ac:dyDescent="0.25">
      <c r="A78" s="21"/>
      <c r="B78" s="83" t="s">
        <v>1</v>
      </c>
      <c r="C78" s="232" t="s">
        <v>1</v>
      </c>
      <c r="D78" s="276"/>
      <c r="E78" s="277"/>
      <c r="F78" s="277"/>
      <c r="G78" s="277"/>
      <c r="H78" s="278"/>
      <c r="I78" s="84"/>
      <c r="J78" s="84"/>
      <c r="K78" s="21"/>
    </row>
    <row r="79" spans="1:11" ht="15.75" customHeight="1" x14ac:dyDescent="0.25">
      <c r="A79" s="21"/>
      <c r="B79" s="9"/>
      <c r="C79" s="25"/>
      <c r="D79" s="25"/>
      <c r="E79" s="27"/>
      <c r="F79" s="27"/>
      <c r="G79" s="27"/>
      <c r="H79" s="27"/>
      <c r="I79" s="40"/>
      <c r="J79" s="120" t="s">
        <v>91</v>
      </c>
      <c r="K79" s="21"/>
    </row>
    <row r="80" spans="1:11" ht="15.75" thickBot="1" x14ac:dyDescent="0.3">
      <c r="A80" s="21"/>
      <c r="B80" s="4"/>
      <c r="C80" s="3"/>
      <c r="D80" s="10"/>
      <c r="E80" s="10"/>
      <c r="F80" s="10"/>
      <c r="G80" s="10"/>
      <c r="H80" s="10"/>
      <c r="I80" s="10"/>
      <c r="J80" s="10"/>
      <c r="K80" s="21"/>
    </row>
    <row r="81" spans="1:11" ht="16.5" thickTop="1" x14ac:dyDescent="0.25">
      <c r="A81" s="21"/>
      <c r="B81" s="101" t="s">
        <v>42</v>
      </c>
      <c r="C81" s="101"/>
      <c r="D81" s="87" t="s">
        <v>60</v>
      </c>
      <c r="E81" s="85"/>
      <c r="F81" s="85"/>
      <c r="G81" s="85"/>
      <c r="H81" s="85"/>
      <c r="I81" s="85"/>
      <c r="J81" s="86" t="s">
        <v>89</v>
      </c>
      <c r="K81" s="21"/>
    </row>
    <row r="82" spans="1:11" x14ac:dyDescent="0.25">
      <c r="A82" s="21"/>
      <c r="B82" s="5"/>
      <c r="C82" s="2"/>
      <c r="D82" s="5"/>
      <c r="E82" s="5"/>
      <c r="F82" s="2"/>
      <c r="G82" s="2"/>
      <c r="H82" s="2"/>
      <c r="I82" s="2"/>
      <c r="J82" s="2"/>
      <c r="K82" s="21"/>
    </row>
    <row r="83" spans="1:11" ht="30" customHeight="1" x14ac:dyDescent="0.25">
      <c r="A83" s="21"/>
      <c r="B83" s="79" t="s">
        <v>137</v>
      </c>
      <c r="C83" s="265" t="s">
        <v>43</v>
      </c>
      <c r="D83" s="265"/>
      <c r="E83" s="265"/>
      <c r="F83" s="80"/>
      <c r="G83" s="80" t="s">
        <v>138</v>
      </c>
      <c r="H83" s="81" t="s">
        <v>12</v>
      </c>
      <c r="I83" s="80" t="s">
        <v>15</v>
      </c>
      <c r="J83" s="82" t="s">
        <v>34</v>
      </c>
      <c r="K83" s="21"/>
    </row>
    <row r="84" spans="1:11" x14ac:dyDescent="0.25">
      <c r="A84" s="21"/>
      <c r="B84" s="75" t="s">
        <v>1</v>
      </c>
      <c r="C84" s="128"/>
      <c r="D84" s="129"/>
      <c r="E84" s="129"/>
      <c r="F84" s="130"/>
      <c r="G84" s="76" t="s">
        <v>1</v>
      </c>
      <c r="H84" s="77"/>
      <c r="I84" s="78"/>
      <c r="J84" s="78"/>
      <c r="K84" s="21"/>
    </row>
    <row r="85" spans="1:11" x14ac:dyDescent="0.25">
      <c r="A85" s="21"/>
      <c r="B85" s="65" t="s">
        <v>1</v>
      </c>
      <c r="C85" s="128"/>
      <c r="D85" s="129"/>
      <c r="E85" s="129"/>
      <c r="F85" s="130"/>
      <c r="G85" s="66" t="s">
        <v>1</v>
      </c>
      <c r="H85" s="67"/>
      <c r="I85" s="68"/>
      <c r="J85" s="68"/>
      <c r="K85" s="21"/>
    </row>
    <row r="86" spans="1:11" x14ac:dyDescent="0.25">
      <c r="A86" s="21"/>
      <c r="B86" s="65" t="s">
        <v>1</v>
      </c>
      <c r="C86" s="128"/>
      <c r="D86" s="129"/>
      <c r="E86" s="129"/>
      <c r="F86" s="130"/>
      <c r="G86" s="66" t="s">
        <v>1</v>
      </c>
      <c r="H86" s="67"/>
      <c r="I86" s="68"/>
      <c r="J86" s="68"/>
      <c r="K86" s="21"/>
    </row>
    <row r="87" spans="1:11" x14ac:dyDescent="0.25">
      <c r="A87" s="21"/>
      <c r="B87" s="65" t="s">
        <v>1</v>
      </c>
      <c r="C87" s="128"/>
      <c r="D87" s="129"/>
      <c r="E87" s="129"/>
      <c r="F87" s="130"/>
      <c r="G87" s="66" t="s">
        <v>1</v>
      </c>
      <c r="H87" s="67"/>
      <c r="I87" s="68"/>
      <c r="J87" s="68"/>
      <c r="K87" s="21"/>
    </row>
    <row r="88" spans="1:11" x14ac:dyDescent="0.25">
      <c r="A88" s="21"/>
      <c r="B88" s="65" t="s">
        <v>1</v>
      </c>
      <c r="C88" s="128"/>
      <c r="D88" s="129"/>
      <c r="E88" s="129"/>
      <c r="F88" s="130"/>
      <c r="G88" s="66" t="s">
        <v>1</v>
      </c>
      <c r="H88" s="67"/>
      <c r="I88" s="68"/>
      <c r="J88" s="68"/>
      <c r="K88" s="21"/>
    </row>
    <row r="89" spans="1:11" x14ac:dyDescent="0.25">
      <c r="A89" s="21"/>
      <c r="B89" s="65" t="s">
        <v>1</v>
      </c>
      <c r="C89" s="128"/>
      <c r="D89" s="129"/>
      <c r="E89" s="129"/>
      <c r="F89" s="130"/>
      <c r="G89" s="66" t="s">
        <v>1</v>
      </c>
      <c r="H89" s="67"/>
      <c r="I89" s="68"/>
      <c r="J89" s="68"/>
      <c r="K89" s="21"/>
    </row>
    <row r="90" spans="1:11" x14ac:dyDescent="0.25">
      <c r="A90" s="21"/>
      <c r="B90" s="65" t="s">
        <v>1</v>
      </c>
      <c r="C90" s="128"/>
      <c r="D90" s="129"/>
      <c r="E90" s="129"/>
      <c r="F90" s="130"/>
      <c r="G90" s="66" t="s">
        <v>1</v>
      </c>
      <c r="H90" s="67"/>
      <c r="I90" s="68"/>
      <c r="J90" s="68"/>
      <c r="K90" s="21"/>
    </row>
    <row r="91" spans="1:11" x14ac:dyDescent="0.25">
      <c r="A91" s="21"/>
      <c r="B91" s="65" t="s">
        <v>1</v>
      </c>
      <c r="C91" s="128"/>
      <c r="D91" s="129"/>
      <c r="E91" s="129"/>
      <c r="F91" s="130"/>
      <c r="G91" s="66" t="s">
        <v>1</v>
      </c>
      <c r="H91" s="67"/>
      <c r="I91" s="68"/>
      <c r="J91" s="68"/>
      <c r="K91" s="21"/>
    </row>
    <row r="92" spans="1:11" x14ac:dyDescent="0.25">
      <c r="A92" s="21"/>
      <c r="B92" s="65" t="s">
        <v>1</v>
      </c>
      <c r="C92" s="128"/>
      <c r="D92" s="129"/>
      <c r="E92" s="129"/>
      <c r="F92" s="130"/>
      <c r="G92" s="66" t="s">
        <v>1</v>
      </c>
      <c r="H92" s="67"/>
      <c r="I92" s="68"/>
      <c r="J92" s="68"/>
      <c r="K92" s="21"/>
    </row>
    <row r="93" spans="1:11" x14ac:dyDescent="0.25">
      <c r="A93" s="21"/>
      <c r="B93" s="65" t="s">
        <v>1</v>
      </c>
      <c r="C93" s="128"/>
      <c r="D93" s="129"/>
      <c r="E93" s="129"/>
      <c r="F93" s="130"/>
      <c r="G93" s="66" t="s">
        <v>1</v>
      </c>
      <c r="H93" s="67"/>
      <c r="I93" s="68"/>
      <c r="J93" s="68"/>
      <c r="K93" s="21"/>
    </row>
    <row r="94" spans="1:11" x14ac:dyDescent="0.25">
      <c r="A94" s="21"/>
      <c r="B94" s="266"/>
      <c r="C94" s="266"/>
      <c r="D94" s="266"/>
      <c r="E94" s="5"/>
      <c r="F94" s="239"/>
      <c r="G94" s="238"/>
      <c r="H94" s="13"/>
      <c r="I94" s="127">
        <f>SUM(I84:I93)</f>
        <v>0</v>
      </c>
      <c r="J94" s="127">
        <f>SUM(J84:J93)</f>
        <v>0</v>
      </c>
      <c r="K94" s="21"/>
    </row>
    <row r="95" spans="1:11" ht="15.75" thickBot="1" x14ac:dyDescent="0.3">
      <c r="A95" s="21"/>
      <c r="B95" s="238"/>
      <c r="C95" s="238"/>
      <c r="D95" s="238"/>
      <c r="E95" s="5"/>
      <c r="F95" s="239"/>
      <c r="G95" s="238"/>
      <c r="H95" s="13"/>
      <c r="I95" s="127"/>
      <c r="J95" s="127"/>
      <c r="K95" s="21"/>
    </row>
    <row r="96" spans="1:11" ht="16.5" thickTop="1" x14ac:dyDescent="0.25">
      <c r="A96" s="21"/>
      <c r="B96" s="101" t="s">
        <v>103</v>
      </c>
      <c r="C96" s="101"/>
      <c r="D96" s="267" t="s">
        <v>133</v>
      </c>
      <c r="E96" s="267"/>
      <c r="F96" s="267"/>
      <c r="G96" s="267"/>
      <c r="H96" s="267"/>
      <c r="I96" s="267"/>
      <c r="J96" s="86" t="s">
        <v>89</v>
      </c>
      <c r="K96" s="21"/>
    </row>
    <row r="97" spans="1:11" ht="26.25" customHeight="1" x14ac:dyDescent="0.25">
      <c r="A97" s="21"/>
      <c r="B97" s="5"/>
      <c r="C97" s="2"/>
      <c r="D97" s="268"/>
      <c r="E97" s="268"/>
      <c r="F97" s="268"/>
      <c r="G97" s="268"/>
      <c r="H97" s="268"/>
      <c r="I97" s="268"/>
      <c r="J97" s="2"/>
      <c r="K97" s="21"/>
    </row>
    <row r="98" spans="1:11" x14ac:dyDescent="0.25">
      <c r="A98" s="21"/>
      <c r="B98" s="5"/>
      <c r="C98" s="2"/>
      <c r="D98" s="237"/>
      <c r="E98" s="237"/>
      <c r="F98" s="237"/>
      <c r="G98" s="237"/>
      <c r="H98" s="237"/>
      <c r="I98" s="237"/>
      <c r="J98" s="2"/>
      <c r="K98" s="21"/>
    </row>
    <row r="99" spans="1:11" ht="15" customHeight="1" x14ac:dyDescent="0.25">
      <c r="A99" s="21"/>
      <c r="B99" s="5"/>
      <c r="C99" s="2"/>
      <c r="D99" s="268" t="s">
        <v>105</v>
      </c>
      <c r="E99" s="268"/>
      <c r="F99" s="269" t="s">
        <v>1</v>
      </c>
      <c r="G99" s="270"/>
      <c r="H99" s="237"/>
      <c r="I99" s="237"/>
      <c r="J99" s="2"/>
      <c r="K99" s="21"/>
    </row>
    <row r="100" spans="1:11" ht="15" customHeight="1" x14ac:dyDescent="0.25">
      <c r="A100" s="21"/>
      <c r="B100" s="5"/>
      <c r="C100" s="2"/>
      <c r="D100" s="268" t="s">
        <v>106</v>
      </c>
      <c r="E100" s="268"/>
      <c r="F100" s="269" t="s">
        <v>1</v>
      </c>
      <c r="G100" s="270"/>
      <c r="H100" s="237"/>
      <c r="I100" s="237"/>
      <c r="J100" s="2"/>
      <c r="K100" s="21"/>
    </row>
    <row r="101" spans="1:11" ht="15" customHeight="1" x14ac:dyDescent="0.25">
      <c r="A101" s="21"/>
      <c r="B101" s="5"/>
      <c r="C101" s="2"/>
      <c r="D101" s="268" t="s">
        <v>104</v>
      </c>
      <c r="E101" s="268"/>
      <c r="F101" s="269" t="s">
        <v>1</v>
      </c>
      <c r="G101" s="270"/>
      <c r="H101" s="237"/>
      <c r="I101" s="237"/>
      <c r="J101" s="2"/>
      <c r="K101" s="21"/>
    </row>
    <row r="102" spans="1:11" ht="15" customHeight="1" x14ac:dyDescent="0.25">
      <c r="A102" s="21"/>
      <c r="B102" s="194"/>
      <c r="C102" s="195"/>
      <c r="D102" s="195"/>
      <c r="E102" s="195"/>
      <c r="F102" s="195"/>
      <c r="G102" s="195"/>
      <c r="H102" s="196"/>
      <c r="I102" s="197"/>
      <c r="J102" s="197"/>
      <c r="K102" s="21"/>
    </row>
    <row r="103" spans="1:11" ht="15.75" thickBot="1" x14ac:dyDescent="0.3">
      <c r="A103" s="33"/>
      <c r="B103" s="33"/>
      <c r="C103" s="33"/>
      <c r="D103" s="34"/>
      <c r="E103" s="34"/>
      <c r="F103" s="34"/>
      <c r="G103" s="34"/>
      <c r="H103" s="34"/>
      <c r="I103" s="33"/>
      <c r="J103" s="33"/>
      <c r="K103" s="32"/>
    </row>
    <row r="104" spans="1:11" ht="16.5" thickTop="1" x14ac:dyDescent="0.25">
      <c r="A104" s="33"/>
      <c r="B104" s="104" t="s">
        <v>61</v>
      </c>
      <c r="C104" s="103"/>
      <c r="D104" s="267" t="s">
        <v>154</v>
      </c>
      <c r="E104" s="267"/>
      <c r="F104" s="267"/>
      <c r="G104" s="267"/>
      <c r="H104" s="267"/>
      <c r="I104" s="267"/>
      <c r="J104" s="86" t="s">
        <v>13</v>
      </c>
      <c r="K104" s="32"/>
    </row>
    <row r="105" spans="1:11" x14ac:dyDescent="0.25">
      <c r="A105" s="33"/>
      <c r="B105" s="5"/>
      <c r="C105" s="2"/>
      <c r="D105" s="268"/>
      <c r="E105" s="268"/>
      <c r="F105" s="268"/>
      <c r="G105" s="268"/>
      <c r="H105" s="268"/>
      <c r="I105" s="268"/>
      <c r="J105" s="2"/>
      <c r="K105" s="32"/>
    </row>
    <row r="106" spans="1:11" x14ac:dyDescent="0.25">
      <c r="A106" s="41"/>
      <c r="B106" s="5"/>
      <c r="C106" s="2"/>
      <c r="D106" s="237"/>
      <c r="E106" s="237"/>
      <c r="F106" s="237"/>
      <c r="G106" s="237"/>
      <c r="H106" s="237"/>
      <c r="I106" s="237"/>
      <c r="J106" s="2"/>
      <c r="K106" s="36"/>
    </row>
    <row r="107" spans="1:11" x14ac:dyDescent="0.25">
      <c r="A107" s="41"/>
      <c r="B107" s="271" t="s">
        <v>149</v>
      </c>
      <c r="C107" s="272"/>
      <c r="D107" s="272"/>
      <c r="E107" s="273"/>
      <c r="F107" s="52"/>
      <c r="G107" s="274" t="s">
        <v>150</v>
      </c>
      <c r="H107" s="275"/>
      <c r="I107" s="213" t="s">
        <v>152</v>
      </c>
      <c r="J107" s="213" t="s">
        <v>148</v>
      </c>
      <c r="K107" s="36"/>
    </row>
    <row r="108" spans="1:11" x14ac:dyDescent="0.25">
      <c r="A108" s="33"/>
      <c r="B108" s="217" t="s">
        <v>24</v>
      </c>
      <c r="C108" s="217"/>
      <c r="D108" s="217" t="str">
        <f>C20</f>
        <v>Select</v>
      </c>
      <c r="E108" s="217"/>
      <c r="F108" s="41"/>
      <c r="G108" s="256" t="s">
        <v>2</v>
      </c>
      <c r="H108" s="256"/>
      <c r="I108" s="214"/>
      <c r="J108" s="215">
        <f>G3</f>
        <v>0</v>
      </c>
      <c r="K108" s="36"/>
    </row>
    <row r="109" spans="1:11" x14ac:dyDescent="0.25">
      <c r="A109" s="33"/>
      <c r="B109" s="143" t="s">
        <v>24</v>
      </c>
      <c r="C109" s="143"/>
      <c r="D109" s="143" t="str">
        <f>C21</f>
        <v>Select</v>
      </c>
      <c r="E109" s="143"/>
      <c r="F109" s="41"/>
      <c r="G109" s="256" t="s">
        <v>147</v>
      </c>
      <c r="H109" s="256"/>
      <c r="I109" s="216">
        <f>SUM(F44:F46)</f>
        <v>0</v>
      </c>
      <c r="J109" s="214"/>
      <c r="K109" s="36"/>
    </row>
    <row r="110" spans="1:11" x14ac:dyDescent="0.25">
      <c r="A110" s="33"/>
      <c r="B110" s="143" t="s">
        <v>25</v>
      </c>
      <c r="C110" s="143"/>
      <c r="D110" s="144" t="e">
        <f>#REF!</f>
        <v>#REF!</v>
      </c>
      <c r="E110" s="143"/>
      <c r="F110" s="41"/>
      <c r="G110" s="256" t="s">
        <v>156</v>
      </c>
      <c r="H110" s="256"/>
      <c r="I110" s="214"/>
      <c r="J110" s="215">
        <f>H3</f>
        <v>0</v>
      </c>
      <c r="K110" s="36"/>
    </row>
    <row r="111" spans="1:11" x14ac:dyDescent="0.25">
      <c r="A111" s="33"/>
      <c r="B111" s="143" t="s">
        <v>26</v>
      </c>
      <c r="C111" s="143"/>
      <c r="D111" s="144" t="b">
        <v>1</v>
      </c>
      <c r="E111" s="143"/>
      <c r="F111" s="41"/>
      <c r="G111" s="256" t="s">
        <v>147</v>
      </c>
      <c r="H111" s="256"/>
      <c r="I111" s="216">
        <f>IF(SUM(C149+C151+C153)&gt;0,C149+C151+C153,0)</f>
        <v>0</v>
      </c>
      <c r="J111" s="214"/>
      <c r="K111" s="36"/>
    </row>
    <row r="112" spans="1:11" x14ac:dyDescent="0.25">
      <c r="A112" s="33"/>
      <c r="B112" s="143" t="s">
        <v>27</v>
      </c>
      <c r="C112" s="143"/>
      <c r="D112" s="144" t="b">
        <v>0</v>
      </c>
      <c r="E112" s="143"/>
      <c r="F112" s="41"/>
      <c r="G112" s="256" t="s">
        <v>42</v>
      </c>
      <c r="H112" s="256"/>
      <c r="I112" s="214"/>
      <c r="J112" s="215">
        <f>I3</f>
        <v>0</v>
      </c>
      <c r="K112" s="36"/>
    </row>
    <row r="113" spans="1:11" x14ac:dyDescent="0.25">
      <c r="A113" s="33"/>
      <c r="B113" s="143" t="s">
        <v>28</v>
      </c>
      <c r="C113" s="143"/>
      <c r="D113" s="143" t="s">
        <v>155</v>
      </c>
      <c r="E113" s="143"/>
      <c r="F113" s="41"/>
      <c r="G113" s="257" t="s">
        <v>151</v>
      </c>
      <c r="H113" s="257"/>
      <c r="I113" s="216">
        <f>SUM(J74:J78)</f>
        <v>0</v>
      </c>
      <c r="J113" s="214"/>
      <c r="K113" s="36"/>
    </row>
    <row r="114" spans="1:11" x14ac:dyDescent="0.25">
      <c r="A114" s="33"/>
      <c r="B114" s="143" t="s">
        <v>29</v>
      </c>
      <c r="C114" s="143"/>
      <c r="D114" s="143" t="s">
        <v>155</v>
      </c>
      <c r="E114" s="143"/>
      <c r="F114" s="33"/>
      <c r="G114" s="126" t="s">
        <v>51</v>
      </c>
      <c r="H114" s="126"/>
      <c r="I114" s="211"/>
      <c r="J114" s="212">
        <f>SUM(J108:J113)</f>
        <v>0</v>
      </c>
      <c r="K114" s="32"/>
    </row>
    <row r="115" spans="1:11" x14ac:dyDescent="0.25">
      <c r="A115" s="33"/>
      <c r="B115" s="143" t="s">
        <v>30</v>
      </c>
      <c r="C115" s="143"/>
      <c r="D115" s="143" t="s">
        <v>155</v>
      </c>
      <c r="E115" s="143"/>
      <c r="F115" s="33"/>
      <c r="G115" s="198" t="s">
        <v>158</v>
      </c>
      <c r="H115" s="198"/>
      <c r="I115" s="198"/>
      <c r="J115" s="226" t="str">
        <f>IF(J9=0,"",J9)</f>
        <v/>
      </c>
      <c r="K115" s="32"/>
    </row>
    <row r="116" spans="1:11" x14ac:dyDescent="0.25">
      <c r="A116" s="33"/>
      <c r="B116" s="143" t="s">
        <v>71</v>
      </c>
      <c r="C116" s="143"/>
      <c r="D116" s="143" t="str">
        <f>IF(SUM(I74:I78)&gt;0,"Yes","No")</f>
        <v>No</v>
      </c>
      <c r="E116" s="145">
        <f>SUM(I74:I78)</f>
        <v>0</v>
      </c>
      <c r="F116" s="33"/>
      <c r="G116" s="198" t="s">
        <v>159</v>
      </c>
      <c r="H116" s="198"/>
      <c r="I116" s="198"/>
      <c r="J116" s="225" t="str">
        <f>IF(J12="Select","",J12)</f>
        <v/>
      </c>
      <c r="K116" s="32"/>
    </row>
    <row r="117" spans="1:11" x14ac:dyDescent="0.25">
      <c r="A117" s="33"/>
      <c r="B117" s="143" t="s">
        <v>31</v>
      </c>
      <c r="C117" s="143"/>
      <c r="D117" s="143" t="str">
        <f>IF(C137&gt;0,"Yes","No")</f>
        <v>No</v>
      </c>
      <c r="E117" s="143"/>
      <c r="F117" s="33"/>
      <c r="G117" s="198"/>
      <c r="H117" s="198"/>
      <c r="I117" s="198"/>
      <c r="J117" s="198"/>
      <c r="K117" s="32"/>
    </row>
    <row r="118" spans="1:11" x14ac:dyDescent="0.25">
      <c r="A118" s="33"/>
      <c r="B118" s="143" t="s">
        <v>32</v>
      </c>
      <c r="C118" s="143"/>
      <c r="D118" s="143" t="s">
        <v>80</v>
      </c>
      <c r="E118" s="143"/>
      <c r="F118" s="33"/>
      <c r="G118" s="198"/>
      <c r="H118" s="198"/>
      <c r="I118" s="198"/>
      <c r="J118" s="198"/>
      <c r="K118" s="32"/>
    </row>
    <row r="119" spans="1:11" x14ac:dyDescent="0.25">
      <c r="A119" s="33"/>
      <c r="B119" s="143" t="s">
        <v>139</v>
      </c>
      <c r="C119" s="143"/>
      <c r="D119" s="143" t="str">
        <f>IF(C148&gt;0,"Yes, FC Selected", "No")</f>
        <v>No</v>
      </c>
      <c r="E119" s="143"/>
      <c r="F119" s="33"/>
      <c r="G119" s="23" t="s">
        <v>153</v>
      </c>
      <c r="H119" s="198"/>
      <c r="I119" s="198"/>
      <c r="J119" s="198"/>
      <c r="K119" s="32"/>
    </row>
    <row r="120" spans="1:11" x14ac:dyDescent="0.25">
      <c r="A120" s="33"/>
      <c r="B120" s="218" t="s">
        <v>131</v>
      </c>
      <c r="C120" s="218"/>
      <c r="D120" s="218" t="str">
        <f>IF(ISNUMBER(SEARCH("Desktops",B48:B49)),"Yes","No")</f>
        <v>No</v>
      </c>
      <c r="E120" s="218"/>
      <c r="F120" s="33"/>
      <c r="G120" s="33"/>
      <c r="H120" s="33"/>
      <c r="I120" s="33"/>
      <c r="J120" s="33"/>
      <c r="K120" s="32"/>
    </row>
    <row r="121" spans="1:11" x14ac:dyDescent="0.25">
      <c r="A121" s="33"/>
      <c r="B121" s="126"/>
      <c r="C121" s="34"/>
      <c r="D121" s="34"/>
      <c r="E121" s="34"/>
      <c r="F121" s="33"/>
      <c r="G121" s="33"/>
      <c r="H121" s="33"/>
      <c r="I121" s="33"/>
      <c r="J121" s="33"/>
      <c r="K121" s="32"/>
    </row>
    <row r="122" spans="1:11" x14ac:dyDescent="0.25">
      <c r="A122" s="33"/>
      <c r="B122" s="258"/>
      <c r="C122" s="259"/>
      <c r="D122" s="259"/>
      <c r="E122" s="264" t="s">
        <v>55</v>
      </c>
      <c r="F122" s="259"/>
      <c r="G122" s="259"/>
      <c r="H122" s="228"/>
      <c r="I122" s="219"/>
      <c r="J122" s="220"/>
      <c r="K122" s="33"/>
    </row>
    <row r="123" spans="1:11" x14ac:dyDescent="0.25">
      <c r="A123" s="33"/>
      <c r="B123" s="260"/>
      <c r="C123" s="261"/>
      <c r="D123" s="261"/>
      <c r="E123" s="261"/>
      <c r="F123" s="261"/>
      <c r="G123" s="261"/>
      <c r="H123" s="229"/>
      <c r="I123" s="221"/>
      <c r="J123" s="221"/>
      <c r="K123" s="33"/>
    </row>
    <row r="124" spans="1:11" x14ac:dyDescent="0.25">
      <c r="A124" s="33"/>
      <c r="B124" s="262"/>
      <c r="C124" s="263"/>
      <c r="D124" s="263"/>
      <c r="E124" s="263"/>
      <c r="F124" s="263"/>
      <c r="G124" s="263"/>
      <c r="H124" s="230"/>
      <c r="I124" s="222"/>
      <c r="J124" s="222"/>
      <c r="K124" s="33"/>
    </row>
    <row r="125" spans="1:11" x14ac:dyDescent="0.25">
      <c r="A125" s="33"/>
      <c r="B125" s="33"/>
      <c r="C125" s="33"/>
      <c r="D125" s="33"/>
      <c r="E125" s="33"/>
      <c r="F125" s="33"/>
      <c r="G125" s="33"/>
      <c r="H125" s="33"/>
      <c r="I125" s="33"/>
      <c r="J125" s="33"/>
      <c r="K125" s="32"/>
    </row>
    <row r="126" spans="1:11" x14ac:dyDescent="0.25">
      <c r="A126" s="33"/>
      <c r="B126" s="33"/>
      <c r="C126" s="33"/>
      <c r="D126" s="33"/>
      <c r="E126" s="33"/>
      <c r="F126" s="33"/>
      <c r="G126" s="33"/>
      <c r="H126" s="33"/>
      <c r="I126" s="33"/>
      <c r="J126" s="33"/>
      <c r="K126" s="32"/>
    </row>
    <row r="127" spans="1:11" x14ac:dyDescent="0.25">
      <c r="A127" s="33"/>
      <c r="B127" s="33"/>
      <c r="C127" s="33"/>
      <c r="D127" s="33"/>
      <c r="E127" s="33"/>
      <c r="F127" s="33"/>
      <c r="G127" s="33"/>
      <c r="H127" s="33"/>
      <c r="I127" s="33"/>
      <c r="J127" s="33"/>
      <c r="K127" s="32"/>
    </row>
    <row r="128" spans="1:11" x14ac:dyDescent="0.25">
      <c r="A128" s="33"/>
      <c r="B128" s="33"/>
      <c r="C128" s="33"/>
      <c r="D128" s="33"/>
      <c r="E128" s="33"/>
      <c r="F128" s="33"/>
      <c r="G128" s="33"/>
      <c r="H128" s="33"/>
      <c r="I128" s="33"/>
      <c r="J128" s="33"/>
      <c r="K128" s="32"/>
    </row>
    <row r="129" spans="1:11" x14ac:dyDescent="0.25">
      <c r="A129" s="33"/>
      <c r="B129" s="33"/>
      <c r="C129" s="33"/>
      <c r="D129" s="33"/>
      <c r="E129" s="33"/>
      <c r="F129" s="33"/>
      <c r="G129" s="33"/>
      <c r="H129" s="33"/>
      <c r="I129" s="33"/>
      <c r="J129" s="33"/>
      <c r="K129" s="32"/>
    </row>
    <row r="130" spans="1:11" x14ac:dyDescent="0.25">
      <c r="A130" s="33"/>
      <c r="B130" s="253" t="s">
        <v>132</v>
      </c>
      <c r="C130" s="254"/>
      <c r="D130" s="254"/>
      <c r="E130" s="255"/>
      <c r="F130" s="33"/>
      <c r="G130" s="33"/>
      <c r="H130" s="33"/>
      <c r="I130" s="33"/>
      <c r="J130" s="33"/>
      <c r="K130" s="32"/>
    </row>
    <row r="131" spans="1:11" x14ac:dyDescent="0.25">
      <c r="A131" s="33"/>
      <c r="B131" s="199" t="s">
        <v>81</v>
      </c>
      <c r="C131" s="199"/>
      <c r="D131" s="199"/>
      <c r="E131" s="199"/>
      <c r="F131" s="33"/>
      <c r="G131" s="33"/>
      <c r="H131" s="33"/>
      <c r="I131" s="33"/>
      <c r="J131" s="33"/>
      <c r="K131" s="32"/>
    </row>
    <row r="132" spans="1:11" x14ac:dyDescent="0.25">
      <c r="A132" s="33"/>
      <c r="B132" s="199"/>
      <c r="C132" s="199"/>
      <c r="D132" s="199"/>
      <c r="E132" s="199"/>
      <c r="F132" s="33"/>
      <c r="G132" s="33"/>
      <c r="H132" s="33"/>
      <c r="I132" s="33"/>
      <c r="J132" s="33"/>
      <c r="K132" s="32"/>
    </row>
    <row r="133" spans="1:11" x14ac:dyDescent="0.25">
      <c r="A133" s="33"/>
      <c r="B133" s="199" t="s">
        <v>67</v>
      </c>
      <c r="C133" s="199">
        <f>IF(C20="Tape - LVD", 1,0)</f>
        <v>0</v>
      </c>
      <c r="D133" s="199"/>
      <c r="E133" s="199"/>
      <c r="F133" s="33"/>
      <c r="G133" s="33"/>
      <c r="H133" s="33"/>
      <c r="I133" s="33"/>
      <c r="J133" s="33"/>
      <c r="K133" s="32"/>
    </row>
    <row r="134" spans="1:11" x14ac:dyDescent="0.25">
      <c r="A134" s="33"/>
      <c r="B134" s="199" t="s">
        <v>68</v>
      </c>
      <c r="C134" s="199">
        <f>IF(C21="Tape - LVD", 1,0)</f>
        <v>0</v>
      </c>
      <c r="D134" s="199"/>
      <c r="E134" s="199"/>
      <c r="F134" s="33"/>
      <c r="G134" s="33"/>
      <c r="H134" s="33"/>
      <c r="I134" s="33"/>
      <c r="J134" s="33"/>
      <c r="K134" s="32"/>
    </row>
    <row r="135" spans="1:11" x14ac:dyDescent="0.25">
      <c r="A135" s="33"/>
      <c r="B135" s="199" t="s">
        <v>69</v>
      </c>
      <c r="C135" s="199">
        <f>IF(C20="Tape - SAS", 1,0)</f>
        <v>0</v>
      </c>
      <c r="D135" s="199"/>
      <c r="E135" s="199"/>
      <c r="F135" s="33"/>
      <c r="G135" s="33"/>
      <c r="H135" s="33"/>
      <c r="I135" s="33"/>
      <c r="J135" s="33"/>
      <c r="K135" s="32"/>
    </row>
    <row r="136" spans="1:11" x14ac:dyDescent="0.25">
      <c r="A136" s="33"/>
      <c r="B136" s="199" t="s">
        <v>70</v>
      </c>
      <c r="C136" s="199">
        <f>IF(C21="Tape - SAS", 1,0)</f>
        <v>0</v>
      </c>
      <c r="D136" s="199"/>
      <c r="E136" s="199"/>
      <c r="F136" s="33"/>
      <c r="G136" s="33"/>
      <c r="H136" s="33"/>
      <c r="I136" s="33"/>
      <c r="J136" s="33"/>
      <c r="K136" s="32"/>
    </row>
    <row r="137" spans="1:11" x14ac:dyDescent="0.25">
      <c r="A137" s="33"/>
      <c r="B137" s="199"/>
      <c r="C137" s="199">
        <f>SUM(C133:C136)</f>
        <v>0</v>
      </c>
      <c r="D137" s="199"/>
      <c r="E137" s="199"/>
      <c r="F137" s="33"/>
      <c r="G137" s="33"/>
      <c r="H137" s="33"/>
      <c r="I137" s="33"/>
      <c r="J137" s="33"/>
      <c r="K137" s="32"/>
    </row>
    <row r="138" spans="1:11" x14ac:dyDescent="0.25">
      <c r="A138" s="33"/>
      <c r="B138" s="199" t="s">
        <v>72</v>
      </c>
      <c r="C138" s="199"/>
      <c r="D138" s="199"/>
      <c r="E138" s="199"/>
      <c r="F138" s="33"/>
      <c r="G138" s="33"/>
      <c r="H138" s="33"/>
      <c r="I138" s="33"/>
      <c r="J138" s="33"/>
      <c r="K138" s="32"/>
    </row>
    <row r="139" spans="1:11" x14ac:dyDescent="0.25">
      <c r="A139" s="33"/>
      <c r="B139" s="199" t="s">
        <v>73</v>
      </c>
      <c r="C139" s="199">
        <f>IF(C20="Tape - FC", 1,0)</f>
        <v>0</v>
      </c>
      <c r="D139" s="199"/>
      <c r="E139" s="199"/>
      <c r="F139" s="33"/>
      <c r="G139" s="33"/>
      <c r="H139" s="33"/>
      <c r="I139" s="33"/>
      <c r="J139" s="33"/>
      <c r="K139" s="32"/>
    </row>
    <row r="140" spans="1:11" x14ac:dyDescent="0.25">
      <c r="A140" s="33"/>
      <c r="B140" s="199" t="s">
        <v>73</v>
      </c>
      <c r="C140" s="199">
        <f>IF(C21="Tape - FC", 1,0)</f>
        <v>0</v>
      </c>
      <c r="D140" s="199"/>
      <c r="E140" s="199"/>
      <c r="F140" s="33"/>
      <c r="G140" s="33"/>
      <c r="H140" s="33"/>
      <c r="I140" s="33"/>
      <c r="J140" s="33"/>
      <c r="K140" s="32"/>
    </row>
    <row r="141" spans="1:11" x14ac:dyDescent="0.25">
      <c r="A141" s="33"/>
      <c r="B141" s="199" t="s">
        <v>140</v>
      </c>
      <c r="C141" s="199">
        <f>IF(C20="SAN - FC", 1,0)</f>
        <v>0</v>
      </c>
      <c r="D141" s="199"/>
      <c r="E141" s="199"/>
      <c r="F141" s="33"/>
      <c r="G141" s="33"/>
      <c r="H141" s="33"/>
      <c r="I141" s="33"/>
      <c r="J141" s="33"/>
      <c r="K141" s="32"/>
    </row>
    <row r="142" spans="1:11" x14ac:dyDescent="0.25">
      <c r="A142" s="33"/>
      <c r="B142" s="199" t="s">
        <v>140</v>
      </c>
      <c r="C142" s="199">
        <f>IF(C21="SAN - FC", 1,0)</f>
        <v>0</v>
      </c>
      <c r="D142" s="199"/>
      <c r="E142" s="199"/>
      <c r="F142" s="33"/>
      <c r="G142" s="33"/>
      <c r="H142" s="33"/>
      <c r="I142" s="33"/>
      <c r="J142" s="33"/>
      <c r="K142" s="32"/>
    </row>
    <row r="143" spans="1:11" x14ac:dyDescent="0.25">
      <c r="A143" s="33"/>
      <c r="B143" s="199" t="s">
        <v>74</v>
      </c>
      <c r="C143" s="199">
        <f>IF(G59="Fiber Channel", 1,0)</f>
        <v>0</v>
      </c>
      <c r="D143" s="199"/>
      <c r="E143" s="199"/>
      <c r="F143" s="33"/>
      <c r="G143" s="33"/>
      <c r="H143" s="33"/>
      <c r="I143" s="33"/>
      <c r="J143" s="33"/>
      <c r="K143" s="32"/>
    </row>
    <row r="144" spans="1:11" x14ac:dyDescent="0.25">
      <c r="A144" s="33"/>
      <c r="B144" s="199" t="s">
        <v>75</v>
      </c>
      <c r="C144" s="199">
        <f>IF(G60="Fiber Channel", 1,0)</f>
        <v>0</v>
      </c>
      <c r="D144" s="199"/>
      <c r="E144" s="199"/>
      <c r="F144" s="33"/>
      <c r="G144" s="33"/>
      <c r="H144" s="33"/>
      <c r="I144" s="33"/>
      <c r="J144" s="33"/>
      <c r="K144" s="32"/>
    </row>
    <row r="145" spans="1:11" x14ac:dyDescent="0.25">
      <c r="A145" s="33"/>
      <c r="B145" s="199" t="s">
        <v>76</v>
      </c>
      <c r="C145" s="199">
        <f>IF(G61="Fiber Channel", 1,0)</f>
        <v>0</v>
      </c>
      <c r="D145" s="199"/>
      <c r="E145" s="199"/>
      <c r="F145" s="33"/>
      <c r="G145" s="33"/>
      <c r="H145" s="33"/>
      <c r="I145" s="33"/>
      <c r="J145" s="33"/>
      <c r="K145" s="32"/>
    </row>
    <row r="146" spans="1:11" x14ac:dyDescent="0.25">
      <c r="A146" s="33"/>
      <c r="B146" s="199" t="s">
        <v>77</v>
      </c>
      <c r="C146" s="199">
        <f>IF(G62="Fiber Channel", 1,0)</f>
        <v>0</v>
      </c>
      <c r="D146" s="199"/>
      <c r="E146" s="199"/>
      <c r="F146" s="33"/>
      <c r="G146" s="33"/>
      <c r="H146" s="33"/>
      <c r="I146" s="33"/>
      <c r="J146" s="33"/>
      <c r="K146" s="32"/>
    </row>
    <row r="147" spans="1:11" x14ac:dyDescent="0.25">
      <c r="A147" s="33"/>
      <c r="B147" s="199" t="s">
        <v>78</v>
      </c>
      <c r="C147" s="199">
        <f>IF(G63="Fiber Channel", 1,0)</f>
        <v>0</v>
      </c>
      <c r="D147" s="199"/>
      <c r="E147" s="199"/>
      <c r="F147" s="33"/>
      <c r="G147" s="33"/>
      <c r="H147" s="33"/>
      <c r="I147" s="33"/>
      <c r="J147" s="33"/>
      <c r="K147" s="32"/>
    </row>
    <row r="148" spans="1:11" x14ac:dyDescent="0.25">
      <c r="A148" s="33"/>
      <c r="B148" s="199" t="s">
        <v>79</v>
      </c>
      <c r="C148" s="199">
        <f>SUM(C139:C147)</f>
        <v>0</v>
      </c>
      <c r="D148" s="199"/>
      <c r="E148" s="199"/>
      <c r="F148" s="33"/>
      <c r="G148" s="33"/>
      <c r="H148" s="33"/>
      <c r="I148" s="33"/>
      <c r="J148" s="33"/>
      <c r="K148" s="32"/>
    </row>
    <row r="149" spans="1:11" x14ac:dyDescent="0.25">
      <c r="A149" s="33"/>
      <c r="B149" s="199" t="s">
        <v>117</v>
      </c>
      <c r="C149" s="199">
        <f>IF(ISNUMBER(SEARCH("Yes",G31)),D29+D31+C151,D29+D31+D33+C151)</f>
        <v>0</v>
      </c>
      <c r="D149" s="199"/>
      <c r="E149" s="199"/>
      <c r="F149" s="33"/>
      <c r="G149" s="33"/>
      <c r="H149" s="33"/>
      <c r="I149" s="33"/>
      <c r="J149" s="33"/>
      <c r="K149" s="32"/>
    </row>
    <row r="150" spans="1:11" x14ac:dyDescent="0.25">
      <c r="A150" s="33"/>
      <c r="B150" s="199" t="s">
        <v>116</v>
      </c>
      <c r="C150" s="199">
        <f>IF(ISNUMBER(SEARCH("Yes",G31)),F29+F31+C151,F29+F31+F33+C151)</f>
        <v>0</v>
      </c>
      <c r="D150" s="199"/>
      <c r="E150" s="199"/>
      <c r="F150" s="33"/>
      <c r="G150" s="33"/>
      <c r="H150" s="33"/>
      <c r="I150" s="33"/>
      <c r="J150" s="33"/>
      <c r="K150" s="32"/>
    </row>
    <row r="151" spans="1:11" x14ac:dyDescent="0.25">
      <c r="A151" s="33"/>
      <c r="B151" s="199" t="s">
        <v>119</v>
      </c>
      <c r="C151" s="199">
        <f>IF(ISNUMBER(SEARCH("Windows",C37)),D35,0)</f>
        <v>0</v>
      </c>
      <c r="D151" s="199"/>
      <c r="E151" s="199"/>
      <c r="F151" s="33"/>
      <c r="G151" s="33"/>
      <c r="H151" s="33"/>
      <c r="I151" s="33"/>
      <c r="J151" s="33"/>
      <c r="K151" s="32"/>
    </row>
    <row r="152" spans="1:11" x14ac:dyDescent="0.25">
      <c r="A152" s="33"/>
      <c r="B152" s="199" t="s">
        <v>118</v>
      </c>
      <c r="C152" s="199">
        <f>IF(ISNUMBER(SEARCH("Windows",C37)),F35,0)</f>
        <v>0</v>
      </c>
      <c r="D152" s="199"/>
      <c r="E152" s="199"/>
      <c r="F152" s="33"/>
      <c r="G152" s="33"/>
      <c r="H152" s="33"/>
      <c r="I152" s="33"/>
      <c r="J152" s="33"/>
      <c r="K152" s="32"/>
    </row>
    <row r="153" spans="1:11" x14ac:dyDescent="0.25">
      <c r="A153" s="33"/>
      <c r="B153" s="199" t="s">
        <v>141</v>
      </c>
      <c r="C153" s="199">
        <f>IF(ISNUMBER(SEARCH("Linux",C37)),D35,0)</f>
        <v>0</v>
      </c>
      <c r="D153" s="199"/>
      <c r="E153" s="199"/>
      <c r="F153" s="33"/>
      <c r="G153" s="33"/>
      <c r="H153" s="33"/>
      <c r="I153" s="33"/>
      <c r="J153" s="33"/>
      <c r="K153" s="32"/>
    </row>
    <row r="154" spans="1:11" x14ac:dyDescent="0.25">
      <c r="A154" s="33"/>
      <c r="B154" s="199" t="s">
        <v>142</v>
      </c>
      <c r="C154" s="199">
        <f>IF(ISNUMBER(SEARCH("Linux",C37)),F35,0)</f>
        <v>0</v>
      </c>
      <c r="D154" s="199"/>
      <c r="E154" s="199"/>
      <c r="F154" s="33"/>
      <c r="G154" s="33"/>
      <c r="H154" s="33"/>
      <c r="I154" s="33"/>
      <c r="J154" s="33"/>
      <c r="K154" s="32"/>
    </row>
    <row r="155" spans="1:11" x14ac:dyDescent="0.25">
      <c r="A155" s="33"/>
      <c r="B155" s="199" t="s">
        <v>120</v>
      </c>
      <c r="C155" s="199">
        <f>IF(ISNUMBER(SEARCH("Solaris",C37)),D35,0)</f>
        <v>0</v>
      </c>
      <c r="D155" s="199"/>
      <c r="E155" s="199"/>
      <c r="F155" s="33"/>
      <c r="G155" s="33"/>
      <c r="H155" s="33"/>
      <c r="I155" s="33"/>
      <c r="J155" s="33"/>
      <c r="K155" s="32"/>
    </row>
    <row r="156" spans="1:11" x14ac:dyDescent="0.25">
      <c r="A156" s="33"/>
      <c r="B156" s="199" t="s">
        <v>121</v>
      </c>
      <c r="C156" s="199">
        <f>IF(ISNUMBER(SEARCH("Solaris",C37)),F35,0)</f>
        <v>0</v>
      </c>
      <c r="D156" s="199"/>
      <c r="E156" s="199"/>
      <c r="F156" s="33"/>
      <c r="G156" s="33"/>
      <c r="H156" s="33"/>
      <c r="I156" s="33"/>
      <c r="J156" s="33"/>
      <c r="K156" s="32"/>
    </row>
    <row r="157" spans="1:11" x14ac:dyDescent="0.25">
      <c r="A157" s="33"/>
      <c r="B157" s="33"/>
      <c r="C157" s="33"/>
      <c r="D157" s="33"/>
      <c r="E157" s="33"/>
      <c r="F157" s="33"/>
      <c r="G157" s="33"/>
      <c r="H157" s="33"/>
      <c r="I157" s="33"/>
      <c r="J157" s="33"/>
      <c r="K157" s="32"/>
    </row>
    <row r="158" spans="1:11" x14ac:dyDescent="0.25">
      <c r="A158" s="33"/>
      <c r="B158" s="33"/>
      <c r="C158" s="33"/>
      <c r="D158" s="33"/>
      <c r="E158" s="33"/>
      <c r="F158" s="33"/>
      <c r="G158" s="33"/>
      <c r="H158" s="33"/>
      <c r="I158" s="33"/>
      <c r="J158" s="33"/>
      <c r="K158" s="32"/>
    </row>
    <row r="159" spans="1:11" x14ac:dyDescent="0.25">
      <c r="A159" s="33"/>
      <c r="B159" s="33"/>
      <c r="C159" s="33"/>
      <c r="D159" s="33"/>
      <c r="E159" s="33"/>
      <c r="F159" s="33"/>
      <c r="G159" s="33"/>
      <c r="H159" s="33"/>
      <c r="I159" s="33"/>
      <c r="J159" s="33"/>
      <c r="K159" s="32"/>
    </row>
    <row r="160" spans="1:11" x14ac:dyDescent="0.25">
      <c r="A160" s="33"/>
      <c r="B160" s="33"/>
      <c r="C160" s="33"/>
      <c r="D160" s="33"/>
      <c r="E160" s="33"/>
      <c r="F160" s="33"/>
      <c r="G160" s="33"/>
      <c r="H160" s="33"/>
      <c r="I160" s="33"/>
      <c r="J160" s="33"/>
      <c r="K160" s="32"/>
    </row>
    <row r="161" spans="1:11" x14ac:dyDescent="0.25">
      <c r="A161" s="33"/>
      <c r="B161" s="33"/>
      <c r="C161" s="33"/>
      <c r="D161" s="33"/>
      <c r="E161" s="33"/>
      <c r="F161" s="33"/>
      <c r="G161" s="33"/>
      <c r="H161" s="33"/>
      <c r="I161" s="33"/>
      <c r="J161" s="33"/>
      <c r="K161" s="32"/>
    </row>
    <row r="162" spans="1:11" x14ac:dyDescent="0.25">
      <c r="A162" s="33"/>
      <c r="B162" s="33"/>
      <c r="C162" s="33"/>
      <c r="D162" s="33"/>
      <c r="E162" s="33"/>
      <c r="F162" s="33"/>
      <c r="G162" s="33"/>
      <c r="H162" s="33"/>
      <c r="I162" s="33"/>
      <c r="J162" s="33"/>
      <c r="K162" s="32"/>
    </row>
    <row r="163" spans="1:11" x14ac:dyDescent="0.25">
      <c r="A163" s="33"/>
      <c r="B163" s="33"/>
      <c r="C163" s="33"/>
      <c r="D163" s="33"/>
      <c r="E163" s="33"/>
      <c r="F163" s="33"/>
      <c r="G163" s="33"/>
      <c r="H163" s="33"/>
      <c r="I163" s="33"/>
      <c r="J163" s="33"/>
      <c r="K163" s="32"/>
    </row>
    <row r="164" spans="1:11" x14ac:dyDescent="0.25">
      <c r="A164" s="33"/>
      <c r="B164" s="33"/>
      <c r="C164" s="33"/>
      <c r="D164" s="33"/>
      <c r="E164" s="33"/>
      <c r="F164" s="33"/>
      <c r="G164" s="33"/>
      <c r="H164" s="33"/>
      <c r="I164" s="33"/>
      <c r="J164" s="33"/>
      <c r="K164" s="32"/>
    </row>
    <row r="165" spans="1:11" x14ac:dyDescent="0.25">
      <c r="A165" s="33"/>
      <c r="B165" s="33"/>
      <c r="C165" s="33"/>
      <c r="D165" s="33"/>
      <c r="E165" s="33"/>
      <c r="F165" s="33"/>
      <c r="G165" s="33"/>
      <c r="H165" s="33"/>
      <c r="I165" s="33"/>
      <c r="J165" s="33"/>
      <c r="K165" s="32"/>
    </row>
    <row r="166" spans="1:11" x14ac:dyDescent="0.25">
      <c r="A166" s="33"/>
      <c r="B166" s="33"/>
      <c r="C166" s="33"/>
      <c r="D166" s="33"/>
      <c r="E166" s="33"/>
      <c r="F166" s="33"/>
      <c r="G166" s="33"/>
      <c r="H166" s="33"/>
      <c r="I166" s="33"/>
      <c r="J166" s="33"/>
      <c r="K166" s="32"/>
    </row>
    <row r="167" spans="1:11" x14ac:dyDescent="0.25">
      <c r="A167" s="33"/>
      <c r="B167" s="33"/>
      <c r="C167" s="33"/>
      <c r="D167" s="33"/>
      <c r="E167" s="33"/>
      <c r="F167" s="33"/>
      <c r="G167" s="33"/>
      <c r="H167" s="33"/>
      <c r="I167" s="33"/>
      <c r="J167" s="33"/>
      <c r="K167" s="32"/>
    </row>
    <row r="168" spans="1:11" x14ac:dyDescent="0.25">
      <c r="A168" s="33"/>
      <c r="B168" s="33"/>
      <c r="C168" s="33"/>
      <c r="D168" s="33"/>
      <c r="E168" s="33"/>
      <c r="F168" s="33"/>
      <c r="G168" s="33"/>
      <c r="H168" s="33"/>
      <c r="I168" s="33"/>
      <c r="J168" s="33"/>
      <c r="K168" s="32"/>
    </row>
    <row r="169" spans="1:11" x14ac:dyDescent="0.25">
      <c r="A169" s="33"/>
      <c r="B169" s="33"/>
      <c r="C169" s="33"/>
      <c r="D169" s="33"/>
      <c r="E169" s="33"/>
      <c r="F169" s="33"/>
      <c r="G169" s="33"/>
      <c r="H169" s="33"/>
      <c r="I169" s="33"/>
      <c r="J169" s="33"/>
      <c r="K169" s="32"/>
    </row>
    <row r="170" spans="1:11" x14ac:dyDescent="0.25">
      <c r="A170" s="33"/>
      <c r="B170" s="33"/>
      <c r="C170" s="33"/>
      <c r="D170" s="33"/>
      <c r="E170" s="33"/>
      <c r="F170" s="33"/>
      <c r="G170" s="33"/>
      <c r="H170" s="33"/>
      <c r="I170" s="33"/>
      <c r="J170" s="33"/>
      <c r="K170" s="32"/>
    </row>
    <row r="171" spans="1:11" x14ac:dyDescent="0.25">
      <c r="A171" s="33"/>
      <c r="B171" s="33"/>
      <c r="C171" s="33"/>
      <c r="D171" s="33"/>
      <c r="E171" s="33"/>
      <c r="F171" s="33"/>
      <c r="G171" s="33"/>
      <c r="H171" s="33"/>
      <c r="I171" s="33"/>
      <c r="J171" s="33"/>
      <c r="K171" s="32"/>
    </row>
    <row r="172" spans="1:11" x14ac:dyDescent="0.25">
      <c r="A172" s="33"/>
      <c r="B172" s="33"/>
      <c r="C172" s="33"/>
      <c r="D172" s="33"/>
      <c r="E172" s="33"/>
      <c r="F172" s="33"/>
      <c r="G172" s="33"/>
      <c r="H172" s="33"/>
      <c r="I172" s="33"/>
      <c r="J172" s="33"/>
      <c r="K172" s="32"/>
    </row>
    <row r="173" spans="1:11" x14ac:dyDescent="0.25">
      <c r="A173" s="33"/>
      <c r="B173" s="33"/>
      <c r="C173" s="33"/>
      <c r="D173" s="33"/>
      <c r="E173" s="33"/>
      <c r="F173" s="33"/>
      <c r="G173" s="33"/>
      <c r="H173" s="33"/>
      <c r="I173" s="33"/>
      <c r="J173" s="33"/>
      <c r="K173" s="32"/>
    </row>
    <row r="174" spans="1:11" x14ac:dyDescent="0.25">
      <c r="A174" s="33"/>
      <c r="B174" s="33"/>
      <c r="C174" s="33"/>
      <c r="D174" s="33"/>
      <c r="E174" s="33"/>
      <c r="F174" s="33"/>
      <c r="G174" s="33"/>
      <c r="H174" s="33"/>
      <c r="I174" s="33"/>
      <c r="J174" s="33"/>
      <c r="K174" s="32"/>
    </row>
    <row r="175" spans="1:11" x14ac:dyDescent="0.25">
      <c r="A175" s="33"/>
      <c r="B175" s="33"/>
      <c r="C175" s="33"/>
      <c r="D175" s="33"/>
      <c r="E175" s="33"/>
      <c r="F175" s="33"/>
      <c r="G175" s="33"/>
      <c r="H175" s="33"/>
      <c r="I175" s="33"/>
      <c r="J175" s="33"/>
      <c r="K175" s="32"/>
    </row>
    <row r="176" spans="1:11" x14ac:dyDescent="0.25">
      <c r="A176" s="33"/>
      <c r="B176" s="33"/>
      <c r="C176" s="33"/>
      <c r="D176" s="33"/>
      <c r="E176" s="33"/>
      <c r="F176" s="33"/>
      <c r="G176" s="33"/>
      <c r="H176" s="33"/>
      <c r="I176" s="33"/>
      <c r="J176" s="33"/>
      <c r="K176" s="32"/>
    </row>
    <row r="177" spans="1:11" x14ac:dyDescent="0.25">
      <c r="A177" s="33"/>
      <c r="B177" s="33"/>
      <c r="C177" s="33"/>
      <c r="D177" s="33"/>
      <c r="E177" s="33"/>
      <c r="F177" s="33"/>
      <c r="G177" s="33"/>
      <c r="H177" s="33"/>
      <c r="I177" s="33"/>
      <c r="J177" s="33"/>
      <c r="K177" s="32"/>
    </row>
    <row r="178" spans="1:11" x14ac:dyDescent="0.25">
      <c r="A178" s="33"/>
      <c r="B178" s="33"/>
      <c r="C178" s="33"/>
      <c r="D178" s="33"/>
      <c r="E178" s="33"/>
      <c r="F178" s="33"/>
      <c r="G178" s="33"/>
      <c r="H178" s="33"/>
      <c r="I178" s="33"/>
      <c r="J178" s="33"/>
      <c r="K178" s="32"/>
    </row>
    <row r="179" spans="1:11" x14ac:dyDescent="0.25">
      <c r="A179" s="33"/>
      <c r="B179" s="33"/>
      <c r="C179" s="33"/>
      <c r="D179" s="33"/>
      <c r="E179" s="33"/>
      <c r="F179" s="33"/>
      <c r="G179" s="33"/>
      <c r="H179" s="33"/>
      <c r="I179" s="33"/>
      <c r="J179" s="33"/>
      <c r="K179" s="32"/>
    </row>
    <row r="180" spans="1:11" x14ac:dyDescent="0.25">
      <c r="A180" s="33"/>
      <c r="B180" s="33"/>
      <c r="C180" s="33"/>
      <c r="D180" s="33"/>
      <c r="E180" s="33"/>
      <c r="F180" s="33"/>
      <c r="G180" s="33"/>
      <c r="H180" s="33"/>
      <c r="I180" s="33"/>
      <c r="J180" s="33"/>
      <c r="K180" s="32"/>
    </row>
    <row r="181" spans="1:11" x14ac:dyDescent="0.25">
      <c r="A181" s="33"/>
      <c r="B181" s="33"/>
      <c r="C181" s="33"/>
      <c r="D181" s="33"/>
      <c r="E181" s="33"/>
      <c r="F181" s="33"/>
      <c r="G181" s="33"/>
      <c r="H181" s="33"/>
      <c r="I181" s="33"/>
      <c r="J181" s="33"/>
      <c r="K181" s="32"/>
    </row>
    <row r="182" spans="1:11" x14ac:dyDescent="0.25">
      <c r="A182" s="33"/>
      <c r="B182" s="33"/>
      <c r="C182" s="33"/>
      <c r="D182" s="33"/>
      <c r="E182" s="33"/>
      <c r="F182" s="33"/>
      <c r="G182" s="33"/>
      <c r="H182" s="33"/>
      <c r="I182" s="33"/>
      <c r="J182" s="33"/>
      <c r="K182" s="32"/>
    </row>
    <row r="183" spans="1:11" x14ac:dyDescent="0.25">
      <c r="A183" s="33"/>
      <c r="B183" s="33"/>
      <c r="C183" s="33"/>
      <c r="D183" s="33"/>
      <c r="E183" s="33"/>
      <c r="F183" s="33"/>
      <c r="G183" s="33"/>
      <c r="H183" s="33"/>
      <c r="I183" s="33"/>
      <c r="J183" s="33"/>
      <c r="K183" s="32"/>
    </row>
    <row r="184" spans="1:11" x14ac:dyDescent="0.25">
      <c r="A184" s="33"/>
      <c r="B184" s="33"/>
      <c r="C184" s="33"/>
      <c r="D184" s="33"/>
      <c r="E184" s="33"/>
      <c r="F184" s="33"/>
      <c r="G184" s="33"/>
      <c r="H184" s="33"/>
      <c r="I184" s="33"/>
      <c r="J184" s="33"/>
      <c r="K184" s="32"/>
    </row>
    <row r="185" spans="1:11" x14ac:dyDescent="0.25">
      <c r="A185" s="33"/>
      <c r="B185" s="33"/>
      <c r="C185" s="33"/>
      <c r="D185" s="33"/>
      <c r="E185" s="33"/>
      <c r="F185" s="33"/>
      <c r="G185" s="33"/>
      <c r="H185" s="33"/>
      <c r="I185" s="33"/>
      <c r="J185" s="33"/>
      <c r="K185" s="32"/>
    </row>
    <row r="186" spans="1:11" x14ac:dyDescent="0.25">
      <c r="A186" s="33"/>
      <c r="B186" s="33"/>
      <c r="C186" s="33"/>
      <c r="D186" s="33"/>
      <c r="E186" s="33"/>
      <c r="F186" s="33"/>
      <c r="G186" s="33"/>
      <c r="H186" s="33"/>
      <c r="I186" s="33"/>
      <c r="J186" s="33"/>
      <c r="K186" s="32"/>
    </row>
    <row r="187" spans="1:11" x14ac:dyDescent="0.25">
      <c r="A187" s="33"/>
      <c r="B187" s="33"/>
      <c r="C187" s="33"/>
      <c r="D187" s="33"/>
      <c r="E187" s="33"/>
      <c r="F187" s="33"/>
      <c r="G187" s="33"/>
      <c r="H187" s="33"/>
      <c r="I187" s="33"/>
      <c r="J187" s="33"/>
      <c r="K187" s="32"/>
    </row>
    <row r="188" spans="1:11" x14ac:dyDescent="0.25">
      <c r="A188" s="33"/>
      <c r="B188" s="33"/>
      <c r="C188" s="33"/>
      <c r="D188" s="33"/>
      <c r="E188" s="33"/>
      <c r="F188" s="33"/>
      <c r="G188" s="33"/>
      <c r="H188" s="33"/>
      <c r="I188" s="33"/>
      <c r="J188" s="33"/>
      <c r="K188" s="32"/>
    </row>
    <row r="189" spans="1:11" x14ac:dyDescent="0.25">
      <c r="A189" s="33"/>
      <c r="B189" s="33"/>
      <c r="C189" s="33"/>
      <c r="D189" s="33"/>
      <c r="E189" s="33"/>
      <c r="F189" s="33"/>
      <c r="G189" s="33"/>
      <c r="H189" s="33"/>
      <c r="I189" s="33"/>
      <c r="J189" s="33"/>
      <c r="K189" s="32"/>
    </row>
    <row r="190" spans="1:11" x14ac:dyDescent="0.25">
      <c r="A190" s="33"/>
      <c r="B190" s="33"/>
      <c r="C190" s="33"/>
      <c r="D190" s="33"/>
      <c r="E190" s="33"/>
      <c r="F190" s="33"/>
      <c r="G190" s="33"/>
      <c r="H190" s="33"/>
      <c r="I190" s="33"/>
      <c r="J190" s="33"/>
      <c r="K190" s="32"/>
    </row>
    <row r="191" spans="1:11" x14ac:dyDescent="0.25">
      <c r="A191" s="33"/>
      <c r="B191" s="33"/>
      <c r="C191" s="33"/>
      <c r="D191" s="33"/>
      <c r="E191" s="33"/>
      <c r="F191" s="33"/>
      <c r="G191" s="33"/>
      <c r="H191" s="33"/>
      <c r="I191" s="33"/>
      <c r="J191" s="33"/>
      <c r="K191" s="32"/>
    </row>
    <row r="192" spans="1:11" x14ac:dyDescent="0.25">
      <c r="A192" s="33"/>
      <c r="B192" s="33"/>
      <c r="C192" s="33"/>
      <c r="D192" s="33"/>
      <c r="E192" s="33"/>
      <c r="F192" s="33"/>
      <c r="G192" s="33"/>
      <c r="H192" s="33"/>
      <c r="I192" s="33"/>
      <c r="J192" s="33"/>
      <c r="K192" s="32"/>
    </row>
    <row r="193" spans="1:11" x14ac:dyDescent="0.25">
      <c r="A193" s="33"/>
      <c r="B193" s="33"/>
      <c r="C193" s="33"/>
      <c r="D193" s="33"/>
      <c r="E193" s="33"/>
      <c r="F193" s="33"/>
      <c r="G193" s="33"/>
      <c r="H193" s="33"/>
      <c r="I193" s="33"/>
      <c r="J193" s="33"/>
      <c r="K193" s="32"/>
    </row>
    <row r="194" spans="1:11" x14ac:dyDescent="0.25">
      <c r="A194" s="33"/>
      <c r="B194" s="33"/>
      <c r="C194" s="33"/>
      <c r="D194" s="33"/>
      <c r="E194" s="33"/>
      <c r="F194" s="33"/>
      <c r="G194" s="33"/>
      <c r="H194" s="33"/>
      <c r="I194" s="33"/>
      <c r="J194" s="33"/>
      <c r="K194" s="32"/>
    </row>
    <row r="195" spans="1:11" x14ac:dyDescent="0.25">
      <c r="A195" s="33"/>
      <c r="B195" s="33"/>
      <c r="C195" s="33"/>
      <c r="D195" s="33"/>
      <c r="E195" s="33"/>
      <c r="F195" s="33"/>
      <c r="G195" s="33"/>
      <c r="H195" s="33"/>
      <c r="I195" s="33"/>
      <c r="J195" s="33"/>
      <c r="K195" s="32"/>
    </row>
    <row r="196" spans="1:11" x14ac:dyDescent="0.25">
      <c r="A196" s="33"/>
      <c r="B196" s="33"/>
      <c r="C196" s="33"/>
      <c r="D196" s="33"/>
      <c r="E196" s="33"/>
      <c r="F196" s="33"/>
      <c r="G196" s="33"/>
      <c r="H196" s="33"/>
      <c r="I196" s="33"/>
      <c r="J196" s="33"/>
      <c r="K196" s="32"/>
    </row>
    <row r="197" spans="1:11" x14ac:dyDescent="0.25">
      <c r="A197" s="33"/>
      <c r="B197" s="33"/>
      <c r="C197" s="33"/>
      <c r="D197" s="33"/>
      <c r="E197" s="33"/>
      <c r="F197" s="33"/>
      <c r="G197" s="33"/>
      <c r="H197" s="33"/>
      <c r="I197" s="33"/>
      <c r="J197" s="33"/>
      <c r="K197" s="32"/>
    </row>
    <row r="198" spans="1:11" x14ac:dyDescent="0.25">
      <c r="A198" s="33"/>
      <c r="B198" s="33"/>
      <c r="C198" s="33"/>
      <c r="D198" s="33"/>
      <c r="E198" s="33"/>
      <c r="F198" s="33"/>
      <c r="G198" s="33"/>
      <c r="H198" s="33"/>
      <c r="I198" s="33"/>
      <c r="J198" s="33"/>
      <c r="K198" s="32"/>
    </row>
    <row r="199" spans="1:11" x14ac:dyDescent="0.25">
      <c r="A199" s="33"/>
      <c r="B199" s="33"/>
      <c r="C199" s="33"/>
      <c r="D199" s="33"/>
      <c r="E199" s="33"/>
      <c r="F199" s="33"/>
      <c r="G199" s="33"/>
      <c r="H199" s="33"/>
      <c r="I199" s="33"/>
      <c r="J199" s="33"/>
      <c r="K199" s="32"/>
    </row>
    <row r="200" spans="1:11" x14ac:dyDescent="0.25">
      <c r="A200" s="33"/>
      <c r="B200" s="33"/>
      <c r="C200" s="33"/>
      <c r="D200" s="33"/>
      <c r="E200" s="33"/>
      <c r="F200" s="33"/>
      <c r="G200" s="33"/>
      <c r="H200" s="33"/>
      <c r="I200" s="33"/>
      <c r="J200" s="33"/>
      <c r="K200" s="32"/>
    </row>
    <row r="201" spans="1:11" x14ac:dyDescent="0.25">
      <c r="A201" s="33"/>
      <c r="B201" s="33"/>
      <c r="C201" s="33"/>
      <c r="D201" s="33"/>
      <c r="E201" s="33"/>
      <c r="F201" s="33"/>
      <c r="G201" s="33"/>
      <c r="H201" s="33"/>
      <c r="I201" s="33"/>
      <c r="J201" s="33"/>
      <c r="K201" s="32"/>
    </row>
    <row r="202" spans="1:11" x14ac:dyDescent="0.25">
      <c r="A202" s="33"/>
      <c r="B202" s="33"/>
      <c r="C202" s="33"/>
      <c r="D202" s="33"/>
      <c r="E202" s="33"/>
      <c r="F202" s="33"/>
      <c r="G202" s="33"/>
      <c r="H202" s="33"/>
      <c r="I202" s="33"/>
      <c r="J202" s="33"/>
      <c r="K202" s="32"/>
    </row>
    <row r="203" spans="1:11" x14ac:dyDescent="0.25">
      <c r="A203" s="33"/>
      <c r="B203" s="33"/>
      <c r="C203" s="33"/>
      <c r="D203" s="33"/>
      <c r="E203" s="33"/>
      <c r="F203" s="33"/>
      <c r="G203" s="33"/>
      <c r="H203" s="33"/>
      <c r="I203" s="33"/>
      <c r="J203" s="33"/>
      <c r="K203" s="32"/>
    </row>
    <row r="204" spans="1:11" x14ac:dyDescent="0.25">
      <c r="A204" s="33"/>
      <c r="B204" s="33"/>
      <c r="C204" s="33"/>
      <c r="D204" s="33"/>
      <c r="E204" s="33"/>
      <c r="F204" s="33"/>
      <c r="G204" s="33"/>
      <c r="H204" s="33"/>
      <c r="I204" s="33"/>
      <c r="J204" s="33"/>
      <c r="K204" s="32"/>
    </row>
    <row r="205" spans="1:11" x14ac:dyDescent="0.25">
      <c r="A205" s="33"/>
      <c r="B205" s="33"/>
      <c r="C205" s="33"/>
      <c r="D205" s="33"/>
      <c r="E205" s="33"/>
      <c r="F205" s="33"/>
      <c r="G205" s="33"/>
      <c r="H205" s="33"/>
      <c r="I205" s="33"/>
      <c r="J205" s="33"/>
      <c r="K205" s="32"/>
    </row>
    <row r="206" spans="1:11" x14ac:dyDescent="0.25">
      <c r="A206" s="33"/>
      <c r="B206" s="33"/>
      <c r="C206" s="33"/>
      <c r="D206" s="33"/>
      <c r="E206" s="33"/>
      <c r="F206" s="33"/>
      <c r="G206" s="33"/>
      <c r="H206" s="33"/>
      <c r="I206" s="33"/>
      <c r="J206" s="33"/>
      <c r="K206" s="32"/>
    </row>
    <row r="207" spans="1:11" x14ac:dyDescent="0.25">
      <c r="A207" s="33"/>
      <c r="B207" s="33"/>
      <c r="C207" s="33"/>
      <c r="D207" s="33"/>
      <c r="E207" s="33"/>
      <c r="F207" s="33"/>
      <c r="G207" s="33"/>
      <c r="H207" s="33"/>
      <c r="I207" s="33"/>
      <c r="J207" s="33"/>
      <c r="K207" s="32"/>
    </row>
    <row r="208" spans="1:11" x14ac:dyDescent="0.25">
      <c r="A208" s="33"/>
      <c r="B208" s="33"/>
      <c r="C208" s="33"/>
      <c r="D208" s="33"/>
      <c r="E208" s="33"/>
      <c r="F208" s="33"/>
      <c r="G208" s="33"/>
      <c r="H208" s="33"/>
      <c r="I208" s="33"/>
      <c r="J208" s="33"/>
      <c r="K208" s="32"/>
    </row>
    <row r="209" spans="1:11" x14ac:dyDescent="0.25">
      <c r="A209" s="33"/>
      <c r="B209" s="33"/>
      <c r="C209" s="33"/>
      <c r="D209" s="33"/>
      <c r="E209" s="33"/>
      <c r="F209" s="33"/>
      <c r="G209" s="33"/>
      <c r="H209" s="33"/>
      <c r="I209" s="33"/>
      <c r="J209" s="33"/>
      <c r="K209" s="32"/>
    </row>
    <row r="210" spans="1:11" x14ac:dyDescent="0.25">
      <c r="A210" s="33"/>
      <c r="B210" s="33"/>
      <c r="C210" s="33"/>
      <c r="D210" s="33"/>
      <c r="E210" s="33"/>
      <c r="F210" s="33"/>
      <c r="G210" s="33"/>
      <c r="H210" s="33"/>
      <c r="I210" s="33"/>
      <c r="J210" s="33"/>
      <c r="K210" s="32"/>
    </row>
    <row r="211" spans="1:11" x14ac:dyDescent="0.25">
      <c r="A211" s="33"/>
      <c r="B211" s="33"/>
      <c r="C211" s="33"/>
      <c r="D211" s="33"/>
      <c r="E211" s="33"/>
      <c r="F211" s="33"/>
      <c r="G211" s="33"/>
      <c r="H211" s="33"/>
      <c r="I211" s="33"/>
      <c r="J211" s="33"/>
      <c r="K211" s="32"/>
    </row>
    <row r="212" spans="1:11" x14ac:dyDescent="0.25">
      <c r="A212" s="33"/>
      <c r="B212" s="33"/>
      <c r="C212" s="33"/>
      <c r="D212" s="33"/>
      <c r="E212" s="33"/>
      <c r="F212" s="33"/>
      <c r="G212" s="33"/>
      <c r="H212" s="33"/>
      <c r="I212" s="33"/>
      <c r="J212" s="33"/>
      <c r="K212" s="32"/>
    </row>
    <row r="213" spans="1:11" x14ac:dyDescent="0.25">
      <c r="A213" s="33"/>
      <c r="B213" s="33"/>
      <c r="C213" s="33"/>
      <c r="D213" s="33"/>
      <c r="E213" s="33"/>
      <c r="F213" s="33"/>
      <c r="G213" s="33"/>
      <c r="H213" s="33"/>
      <c r="I213" s="33"/>
      <c r="J213" s="33"/>
      <c r="K213" s="32"/>
    </row>
    <row r="214" spans="1:11" x14ac:dyDescent="0.25">
      <c r="A214" s="33"/>
      <c r="B214" s="33"/>
      <c r="C214" s="33"/>
      <c r="D214" s="33"/>
      <c r="E214" s="33"/>
      <c r="F214" s="33"/>
      <c r="G214" s="33"/>
      <c r="H214" s="33"/>
      <c r="I214" s="33"/>
      <c r="J214" s="33"/>
      <c r="K214" s="32"/>
    </row>
    <row r="215" spans="1:11" x14ac:dyDescent="0.25">
      <c r="A215" s="33"/>
      <c r="B215" s="33"/>
      <c r="C215" s="33"/>
      <c r="D215" s="33"/>
      <c r="E215" s="33"/>
      <c r="F215" s="33"/>
      <c r="G215" s="33"/>
      <c r="H215" s="33"/>
      <c r="I215" s="33"/>
      <c r="J215" s="33"/>
      <c r="K215" s="32"/>
    </row>
    <row r="216" spans="1:11" x14ac:dyDescent="0.25">
      <c r="A216" s="33"/>
      <c r="B216" s="33"/>
      <c r="C216" s="33"/>
      <c r="D216" s="33"/>
      <c r="E216" s="33"/>
      <c r="F216" s="33"/>
      <c r="G216" s="33"/>
      <c r="H216" s="33"/>
      <c r="I216" s="33"/>
      <c r="J216" s="33"/>
      <c r="K216" s="32"/>
    </row>
    <row r="217" spans="1:11" x14ac:dyDescent="0.25">
      <c r="A217" s="33"/>
      <c r="B217" s="33"/>
      <c r="C217" s="33"/>
      <c r="D217" s="33"/>
      <c r="E217" s="33"/>
      <c r="F217" s="33"/>
      <c r="G217" s="33"/>
      <c r="H217" s="33"/>
      <c r="I217" s="33"/>
      <c r="J217" s="33"/>
      <c r="K217" s="32"/>
    </row>
    <row r="218" spans="1:11" x14ac:dyDescent="0.25">
      <c r="A218" s="33"/>
      <c r="B218" s="33"/>
      <c r="C218" s="33"/>
      <c r="D218" s="33"/>
      <c r="E218" s="33"/>
      <c r="F218" s="33"/>
      <c r="G218" s="33"/>
      <c r="H218" s="33"/>
      <c r="I218" s="33"/>
      <c r="J218" s="33"/>
      <c r="K218" s="32"/>
    </row>
    <row r="219" spans="1:11" x14ac:dyDescent="0.25">
      <c r="A219" s="33"/>
      <c r="B219" s="33"/>
      <c r="C219" s="33"/>
      <c r="D219" s="33"/>
      <c r="E219" s="33"/>
      <c r="F219" s="33"/>
      <c r="G219" s="33"/>
      <c r="H219" s="33"/>
      <c r="I219" s="33"/>
      <c r="J219" s="33"/>
      <c r="K219" s="32"/>
    </row>
    <row r="220" spans="1:11" x14ac:dyDescent="0.25">
      <c r="A220" s="33"/>
      <c r="B220" s="33"/>
      <c r="C220" s="33"/>
      <c r="D220" s="33"/>
      <c r="E220" s="33"/>
      <c r="F220" s="33"/>
      <c r="G220" s="33"/>
      <c r="H220" s="33"/>
      <c r="I220" s="33"/>
      <c r="J220" s="33"/>
      <c r="K220" s="32"/>
    </row>
    <row r="221" spans="1:11" x14ac:dyDescent="0.25">
      <c r="A221" s="33"/>
      <c r="B221" s="33"/>
      <c r="C221" s="33"/>
      <c r="D221" s="33"/>
      <c r="E221" s="33"/>
      <c r="F221" s="33"/>
      <c r="G221" s="33"/>
      <c r="H221" s="33"/>
      <c r="I221" s="33"/>
      <c r="J221" s="33"/>
      <c r="K221" s="32"/>
    </row>
    <row r="222" spans="1:11" x14ac:dyDescent="0.25">
      <c r="A222" s="33"/>
      <c r="B222" s="33"/>
      <c r="C222" s="33"/>
      <c r="D222" s="33"/>
      <c r="E222" s="33"/>
      <c r="F222" s="33"/>
      <c r="G222" s="33"/>
      <c r="H222" s="33"/>
      <c r="I222" s="33"/>
      <c r="J222" s="33"/>
      <c r="K222" s="32"/>
    </row>
    <row r="223" spans="1:11" x14ac:dyDescent="0.25">
      <c r="A223" s="33"/>
      <c r="B223" s="33"/>
      <c r="C223" s="33"/>
      <c r="D223" s="33"/>
      <c r="E223" s="33"/>
      <c r="F223" s="33"/>
      <c r="G223" s="33"/>
      <c r="H223" s="33"/>
      <c r="I223" s="33"/>
      <c r="J223" s="33"/>
      <c r="K223" s="32"/>
    </row>
    <row r="224" spans="1:11" x14ac:dyDescent="0.25">
      <c r="A224" s="33"/>
      <c r="B224" s="33"/>
      <c r="C224" s="33"/>
      <c r="D224" s="33"/>
      <c r="E224" s="33"/>
      <c r="F224" s="33"/>
      <c r="G224" s="33"/>
      <c r="H224" s="33"/>
      <c r="I224" s="33"/>
      <c r="J224" s="33"/>
      <c r="K224" s="32"/>
    </row>
    <row r="225" spans="1:11" x14ac:dyDescent="0.25">
      <c r="A225" s="33"/>
      <c r="B225" s="33"/>
      <c r="C225" s="33"/>
      <c r="D225" s="33"/>
      <c r="E225" s="33"/>
      <c r="F225" s="33"/>
      <c r="G225" s="33"/>
      <c r="H225" s="33"/>
      <c r="I225" s="33"/>
      <c r="J225" s="33"/>
      <c r="K225" s="32"/>
    </row>
    <row r="226" spans="1:11" x14ac:dyDescent="0.25">
      <c r="A226" s="33"/>
      <c r="B226" s="33"/>
      <c r="C226" s="33"/>
      <c r="D226" s="33"/>
      <c r="E226" s="33"/>
      <c r="F226" s="33"/>
      <c r="G226" s="33"/>
      <c r="H226" s="33"/>
      <c r="I226" s="33"/>
      <c r="J226" s="33"/>
      <c r="K226" s="32"/>
    </row>
    <row r="227" spans="1:11" x14ac:dyDescent="0.25">
      <c r="A227" s="33"/>
      <c r="B227" s="33"/>
      <c r="C227" s="33"/>
      <c r="D227" s="33"/>
      <c r="E227" s="33"/>
      <c r="F227" s="33"/>
      <c r="G227" s="33"/>
      <c r="H227" s="33"/>
      <c r="I227" s="33"/>
      <c r="J227" s="33"/>
      <c r="K227" s="32"/>
    </row>
    <row r="228" spans="1:11" x14ac:dyDescent="0.25">
      <c r="A228" s="33"/>
      <c r="B228" s="33"/>
      <c r="C228" s="33"/>
      <c r="D228" s="33"/>
      <c r="E228" s="33"/>
      <c r="F228" s="33"/>
      <c r="G228" s="33"/>
      <c r="H228" s="33"/>
      <c r="I228" s="33"/>
      <c r="J228" s="33"/>
      <c r="K228" s="32"/>
    </row>
    <row r="229" spans="1:11" x14ac:dyDescent="0.25">
      <c r="A229" s="33"/>
      <c r="B229" s="33"/>
      <c r="C229" s="33"/>
      <c r="D229" s="33"/>
      <c r="E229" s="33"/>
      <c r="F229" s="33"/>
      <c r="G229" s="33"/>
      <c r="H229" s="33"/>
      <c r="I229" s="33"/>
      <c r="J229" s="33"/>
      <c r="K229" s="32"/>
    </row>
    <row r="230" spans="1:11" x14ac:dyDescent="0.25">
      <c r="A230" s="33"/>
      <c r="B230" s="33"/>
      <c r="C230" s="33"/>
      <c r="D230" s="33"/>
      <c r="E230" s="33"/>
      <c r="F230" s="33"/>
      <c r="G230" s="33"/>
      <c r="H230" s="33"/>
      <c r="I230" s="33"/>
      <c r="J230" s="33"/>
      <c r="K230" s="32"/>
    </row>
    <row r="231" spans="1:11" x14ac:dyDescent="0.25">
      <c r="A231" s="33"/>
      <c r="B231" s="33"/>
      <c r="C231" s="33"/>
      <c r="D231" s="33"/>
      <c r="E231" s="33"/>
      <c r="F231" s="33"/>
      <c r="G231" s="33"/>
      <c r="H231" s="33"/>
      <c r="I231" s="33"/>
      <c r="J231" s="33"/>
      <c r="K231" s="32"/>
    </row>
    <row r="232" spans="1:11" x14ac:dyDescent="0.25">
      <c r="A232" s="33"/>
      <c r="B232" s="33"/>
      <c r="C232" s="33"/>
      <c r="D232" s="33"/>
      <c r="E232" s="33"/>
      <c r="F232" s="33"/>
      <c r="G232" s="33"/>
      <c r="H232" s="33"/>
      <c r="I232" s="33"/>
      <c r="J232" s="33"/>
      <c r="K232" s="32"/>
    </row>
    <row r="233" spans="1:11" x14ac:dyDescent="0.25">
      <c r="A233" s="33"/>
      <c r="B233" s="33"/>
      <c r="C233" s="33"/>
      <c r="D233" s="33"/>
      <c r="E233" s="33"/>
      <c r="F233" s="33"/>
      <c r="G233" s="33"/>
      <c r="H233" s="33"/>
      <c r="I233" s="33"/>
      <c r="J233" s="33"/>
      <c r="K233" s="32"/>
    </row>
    <row r="234" spans="1:11" x14ac:dyDescent="0.25">
      <c r="A234" s="33"/>
      <c r="B234" s="33"/>
      <c r="C234" s="33"/>
      <c r="D234" s="33"/>
      <c r="E234" s="33"/>
      <c r="F234" s="33"/>
      <c r="G234" s="33"/>
      <c r="H234" s="33"/>
      <c r="I234" s="33"/>
      <c r="J234" s="33"/>
      <c r="K234" s="32"/>
    </row>
    <row r="235" spans="1:11" x14ac:dyDescent="0.25">
      <c r="A235" s="33"/>
      <c r="B235" s="33"/>
      <c r="C235" s="33"/>
      <c r="D235" s="33"/>
      <c r="E235" s="33"/>
      <c r="F235" s="33"/>
      <c r="G235" s="33"/>
      <c r="H235" s="33"/>
      <c r="I235" s="33"/>
      <c r="J235" s="33"/>
      <c r="K235" s="32"/>
    </row>
    <row r="236" spans="1:11" x14ac:dyDescent="0.25">
      <c r="A236" s="33"/>
      <c r="B236" s="33"/>
      <c r="C236" s="33"/>
      <c r="D236" s="33"/>
      <c r="E236" s="33"/>
      <c r="F236" s="33"/>
      <c r="G236" s="33"/>
      <c r="H236" s="33"/>
      <c r="I236" s="33"/>
      <c r="J236" s="33"/>
      <c r="K236" s="32"/>
    </row>
    <row r="237" spans="1:11" x14ac:dyDescent="0.25">
      <c r="A237" s="33"/>
      <c r="B237" s="33"/>
      <c r="C237" s="33"/>
      <c r="D237" s="33"/>
      <c r="E237" s="33"/>
      <c r="F237" s="33"/>
      <c r="G237" s="33"/>
      <c r="H237" s="33"/>
      <c r="I237" s="33"/>
      <c r="J237" s="33"/>
      <c r="K237" s="32"/>
    </row>
    <row r="238" spans="1:11" x14ac:dyDescent="0.25">
      <c r="A238" s="33"/>
      <c r="B238" s="33"/>
      <c r="C238" s="33"/>
      <c r="D238" s="33"/>
      <c r="E238" s="33"/>
      <c r="F238" s="33"/>
      <c r="G238" s="33"/>
      <c r="H238" s="33"/>
      <c r="I238" s="33"/>
      <c r="J238" s="33"/>
      <c r="K238" s="32"/>
    </row>
    <row r="239" spans="1:11" x14ac:dyDescent="0.25">
      <c r="A239" s="33"/>
      <c r="B239" s="33"/>
      <c r="C239" s="33"/>
      <c r="D239" s="33"/>
      <c r="E239" s="33"/>
      <c r="F239" s="33"/>
      <c r="G239" s="33"/>
      <c r="H239" s="33"/>
      <c r="I239" s="33"/>
      <c r="J239" s="33"/>
      <c r="K239" s="32"/>
    </row>
    <row r="240" spans="1:11" x14ac:dyDescent="0.25">
      <c r="A240" s="33"/>
      <c r="B240" s="33"/>
      <c r="C240" s="33"/>
      <c r="D240" s="33"/>
      <c r="E240" s="33"/>
      <c r="F240" s="33"/>
      <c r="G240" s="33"/>
      <c r="H240" s="33"/>
      <c r="I240" s="33"/>
      <c r="J240" s="33"/>
      <c r="K240" s="32"/>
    </row>
    <row r="241" spans="1:11" x14ac:dyDescent="0.25">
      <c r="A241" s="33"/>
      <c r="B241" s="33"/>
      <c r="C241" s="33"/>
      <c r="D241" s="33"/>
      <c r="E241" s="33"/>
      <c r="F241" s="33"/>
      <c r="G241" s="33"/>
      <c r="H241" s="33"/>
      <c r="I241" s="33"/>
      <c r="J241" s="33"/>
      <c r="K241" s="32"/>
    </row>
    <row r="242" spans="1:11" x14ac:dyDescent="0.25">
      <c r="A242" s="33"/>
      <c r="B242" s="33"/>
      <c r="C242" s="33"/>
      <c r="D242" s="33"/>
      <c r="E242" s="33"/>
      <c r="F242" s="33"/>
      <c r="G242" s="33"/>
      <c r="H242" s="33"/>
      <c r="I242" s="33"/>
      <c r="J242" s="33"/>
      <c r="K242" s="32"/>
    </row>
    <row r="243" spans="1:11" x14ac:dyDescent="0.25">
      <c r="A243" s="33"/>
      <c r="B243" s="33"/>
      <c r="C243" s="33"/>
      <c r="D243" s="33"/>
      <c r="E243" s="33"/>
      <c r="F243" s="33"/>
      <c r="G243" s="33"/>
      <c r="H243" s="33"/>
      <c r="I243" s="33"/>
      <c r="J243" s="33"/>
      <c r="K243" s="32"/>
    </row>
    <row r="244" spans="1:11" x14ac:dyDescent="0.25">
      <c r="A244" s="33"/>
      <c r="B244" s="33"/>
      <c r="C244" s="33"/>
      <c r="D244" s="33"/>
      <c r="E244" s="33"/>
      <c r="F244" s="33"/>
      <c r="G244" s="33"/>
      <c r="H244" s="33"/>
      <c r="I244" s="33"/>
      <c r="J244" s="33"/>
      <c r="K244" s="32"/>
    </row>
    <row r="245" spans="1:11" x14ac:dyDescent="0.25">
      <c r="A245" s="33"/>
      <c r="B245" s="33"/>
      <c r="C245" s="33"/>
      <c r="D245" s="33"/>
      <c r="E245" s="33"/>
      <c r="F245" s="33"/>
      <c r="G245" s="33"/>
      <c r="H245" s="33"/>
      <c r="I245" s="33"/>
      <c r="J245" s="33"/>
      <c r="K245" s="32"/>
    </row>
    <row r="246" spans="1:11" x14ac:dyDescent="0.25">
      <c r="A246" s="33"/>
      <c r="B246" s="33"/>
      <c r="C246" s="33"/>
      <c r="D246" s="33"/>
      <c r="E246" s="33"/>
      <c r="F246" s="33"/>
      <c r="G246" s="33"/>
      <c r="H246" s="33"/>
      <c r="I246" s="33"/>
      <c r="J246" s="33"/>
      <c r="K246" s="32"/>
    </row>
    <row r="247" spans="1:11" x14ac:dyDescent="0.25">
      <c r="A247" s="33"/>
      <c r="B247" s="33"/>
      <c r="C247" s="33"/>
      <c r="D247" s="33"/>
      <c r="E247" s="33"/>
      <c r="F247" s="33"/>
      <c r="G247" s="33"/>
      <c r="H247" s="33"/>
      <c r="I247" s="33"/>
      <c r="J247" s="33"/>
      <c r="K247" s="32"/>
    </row>
    <row r="248" spans="1:11" x14ac:dyDescent="0.25">
      <c r="A248" s="33"/>
      <c r="B248" s="33"/>
      <c r="C248" s="33"/>
      <c r="D248" s="33"/>
      <c r="E248" s="33"/>
      <c r="F248" s="33"/>
      <c r="G248" s="33"/>
      <c r="H248" s="33"/>
      <c r="I248" s="33"/>
      <c r="J248" s="33"/>
      <c r="K248" s="32"/>
    </row>
    <row r="249" spans="1:11" x14ac:dyDescent="0.25">
      <c r="A249" s="33"/>
      <c r="B249" s="33"/>
      <c r="C249" s="33"/>
      <c r="D249" s="33"/>
      <c r="E249" s="33"/>
      <c r="F249" s="33"/>
      <c r="G249" s="33"/>
      <c r="H249" s="33"/>
      <c r="I249" s="33"/>
      <c r="J249" s="33"/>
      <c r="K249" s="32"/>
    </row>
    <row r="250" spans="1:11" x14ac:dyDescent="0.25">
      <c r="A250" s="33"/>
      <c r="B250" s="33"/>
      <c r="C250" s="33"/>
      <c r="D250" s="33"/>
      <c r="E250" s="33"/>
      <c r="F250" s="33"/>
      <c r="G250" s="33"/>
      <c r="H250" s="33"/>
      <c r="I250" s="33"/>
      <c r="J250" s="33"/>
      <c r="K250" s="32"/>
    </row>
    <row r="251" spans="1:11" x14ac:dyDescent="0.25">
      <c r="A251" s="33"/>
      <c r="B251" s="33"/>
      <c r="C251" s="33"/>
      <c r="D251" s="33"/>
      <c r="E251" s="33"/>
      <c r="F251" s="33"/>
      <c r="G251" s="33"/>
      <c r="H251" s="33"/>
      <c r="I251" s="33"/>
      <c r="J251" s="33"/>
      <c r="K251" s="32"/>
    </row>
    <row r="252" spans="1:11" x14ac:dyDescent="0.25">
      <c r="A252" s="33"/>
      <c r="B252" s="33"/>
      <c r="C252" s="33"/>
      <c r="D252" s="33"/>
      <c r="E252" s="33"/>
      <c r="F252" s="33"/>
      <c r="G252" s="33"/>
      <c r="H252" s="33"/>
      <c r="I252" s="33"/>
      <c r="J252" s="33"/>
      <c r="K252" s="32"/>
    </row>
    <row r="253" spans="1:11" x14ac:dyDescent="0.25">
      <c r="A253" s="33"/>
      <c r="B253" s="33"/>
      <c r="C253" s="33"/>
      <c r="D253" s="33"/>
      <c r="E253" s="33"/>
      <c r="F253" s="33"/>
      <c r="G253" s="33"/>
      <c r="H253" s="33"/>
      <c r="I253" s="33"/>
      <c r="J253" s="33"/>
      <c r="K253" s="32"/>
    </row>
    <row r="254" spans="1:11" x14ac:dyDescent="0.25">
      <c r="A254" s="33"/>
      <c r="B254" s="33"/>
      <c r="C254" s="33"/>
      <c r="D254" s="33"/>
      <c r="E254" s="33"/>
      <c r="F254" s="33"/>
      <c r="G254" s="33"/>
      <c r="H254" s="33"/>
      <c r="I254" s="33"/>
      <c r="J254" s="33"/>
      <c r="K254" s="32"/>
    </row>
    <row r="255" spans="1:11" x14ac:dyDescent="0.25">
      <c r="A255" s="33"/>
      <c r="B255" s="33"/>
      <c r="C255" s="33"/>
      <c r="D255" s="33"/>
      <c r="E255" s="33"/>
      <c r="F255" s="33"/>
      <c r="G255" s="33"/>
      <c r="H255" s="33"/>
      <c r="I255" s="33"/>
      <c r="J255" s="33"/>
      <c r="K255" s="32"/>
    </row>
    <row r="256" spans="1:11" x14ac:dyDescent="0.25">
      <c r="A256" s="33"/>
      <c r="B256" s="33"/>
      <c r="C256" s="33"/>
      <c r="D256" s="33"/>
      <c r="E256" s="33"/>
      <c r="F256" s="33"/>
      <c r="G256" s="33"/>
      <c r="H256" s="33"/>
      <c r="I256" s="33"/>
      <c r="J256" s="33"/>
      <c r="K256" s="32"/>
    </row>
    <row r="257" spans="1:11" x14ac:dyDescent="0.25">
      <c r="A257" s="33"/>
      <c r="B257" s="33"/>
      <c r="C257" s="33"/>
      <c r="D257" s="33"/>
      <c r="E257" s="33"/>
      <c r="F257" s="33"/>
      <c r="G257" s="33"/>
      <c r="H257" s="33"/>
      <c r="I257" s="33"/>
      <c r="J257" s="33"/>
      <c r="K257" s="32"/>
    </row>
    <row r="258" spans="1:11" x14ac:dyDescent="0.25">
      <c r="A258" s="33"/>
      <c r="B258" s="33"/>
      <c r="C258" s="33"/>
      <c r="D258" s="33"/>
      <c r="E258" s="33"/>
      <c r="F258" s="33"/>
      <c r="G258" s="33"/>
      <c r="H258" s="33"/>
      <c r="I258" s="33"/>
      <c r="J258" s="33"/>
      <c r="K258" s="32"/>
    </row>
    <row r="259" spans="1:11" x14ac:dyDescent="0.25">
      <c r="A259" s="33"/>
      <c r="B259" s="33"/>
      <c r="C259" s="33"/>
      <c r="D259" s="33"/>
      <c r="E259" s="33"/>
      <c r="F259" s="33"/>
      <c r="G259" s="33"/>
      <c r="H259" s="33"/>
      <c r="I259" s="33"/>
      <c r="J259" s="33"/>
      <c r="K259" s="32"/>
    </row>
    <row r="260" spans="1:11" x14ac:dyDescent="0.25">
      <c r="A260" s="33"/>
      <c r="B260" s="33"/>
      <c r="C260" s="33"/>
      <c r="D260" s="33"/>
      <c r="E260" s="33"/>
      <c r="F260" s="33"/>
      <c r="G260" s="33"/>
      <c r="H260" s="33"/>
      <c r="I260" s="33"/>
      <c r="J260" s="33"/>
      <c r="K260" s="32"/>
    </row>
    <row r="261" spans="1:11" x14ac:dyDescent="0.25">
      <c r="A261" s="33"/>
      <c r="B261" s="33"/>
      <c r="C261" s="33"/>
      <c r="D261" s="33"/>
      <c r="E261" s="33"/>
      <c r="F261" s="33"/>
      <c r="G261" s="33"/>
      <c r="H261" s="33"/>
      <c r="I261" s="33"/>
      <c r="J261" s="33"/>
      <c r="K261" s="32"/>
    </row>
    <row r="262" spans="1:11" x14ac:dyDescent="0.25">
      <c r="A262" s="33"/>
      <c r="B262" s="33"/>
      <c r="C262" s="33"/>
      <c r="D262" s="33"/>
      <c r="E262" s="33"/>
      <c r="F262" s="33"/>
      <c r="G262" s="33"/>
      <c r="H262" s="33"/>
      <c r="I262" s="33"/>
      <c r="J262" s="33"/>
      <c r="K262" s="32"/>
    </row>
    <row r="263" spans="1:11" x14ac:dyDescent="0.25">
      <c r="A263" s="33"/>
      <c r="B263" s="33"/>
      <c r="C263" s="33"/>
      <c r="D263" s="33"/>
      <c r="E263" s="33"/>
      <c r="F263" s="33"/>
      <c r="G263" s="33"/>
      <c r="H263" s="33"/>
      <c r="I263" s="33"/>
      <c r="J263" s="33"/>
      <c r="K263" s="32"/>
    </row>
    <row r="264" spans="1:11" x14ac:dyDescent="0.25">
      <c r="A264" s="33"/>
      <c r="B264" s="33"/>
      <c r="C264" s="33"/>
      <c r="D264" s="33"/>
      <c r="E264" s="33"/>
      <c r="F264" s="33"/>
      <c r="G264" s="33"/>
      <c r="H264" s="33"/>
      <c r="I264" s="33"/>
      <c r="J264" s="33"/>
      <c r="K264" s="32"/>
    </row>
    <row r="265" spans="1:11" x14ac:dyDescent="0.25">
      <c r="A265" s="33"/>
      <c r="B265" s="33"/>
      <c r="C265" s="33"/>
      <c r="D265" s="33"/>
      <c r="E265" s="33"/>
      <c r="F265" s="33"/>
      <c r="G265" s="33"/>
      <c r="H265" s="33"/>
      <c r="I265" s="33"/>
      <c r="J265" s="33"/>
      <c r="K265" s="32"/>
    </row>
    <row r="266" spans="1:11" x14ac:dyDescent="0.25">
      <c r="A266" s="33"/>
      <c r="B266" s="33"/>
      <c r="C266" s="33"/>
      <c r="D266" s="33"/>
      <c r="E266" s="33"/>
      <c r="F266" s="33"/>
      <c r="G266" s="33"/>
      <c r="H266" s="33"/>
      <c r="I266" s="33"/>
      <c r="J266" s="33"/>
      <c r="K266" s="32"/>
    </row>
    <row r="267" spans="1:11" x14ac:dyDescent="0.25">
      <c r="A267" s="33"/>
      <c r="B267" s="33"/>
      <c r="C267" s="33"/>
      <c r="D267" s="33"/>
      <c r="E267" s="33"/>
      <c r="F267" s="33"/>
      <c r="G267" s="33"/>
      <c r="H267" s="33"/>
      <c r="I267" s="33"/>
      <c r="J267" s="33"/>
      <c r="K267" s="32"/>
    </row>
    <row r="268" spans="1:11" x14ac:dyDescent="0.25">
      <c r="A268" s="33"/>
      <c r="B268" s="33"/>
      <c r="C268" s="33"/>
      <c r="D268" s="33"/>
      <c r="E268" s="33"/>
      <c r="F268" s="33"/>
      <c r="G268" s="33"/>
      <c r="H268" s="33"/>
      <c r="I268" s="33"/>
      <c r="J268" s="33"/>
      <c r="K268" s="32"/>
    </row>
    <row r="269" spans="1:11" x14ac:dyDescent="0.25">
      <c r="A269" s="33"/>
      <c r="B269" s="33"/>
      <c r="C269" s="33"/>
      <c r="D269" s="33"/>
      <c r="E269" s="33"/>
      <c r="F269" s="33"/>
      <c r="G269" s="33"/>
      <c r="H269" s="33"/>
      <c r="I269" s="33"/>
      <c r="J269" s="33"/>
      <c r="K269" s="32"/>
    </row>
    <row r="270" spans="1:11" x14ac:dyDescent="0.25">
      <c r="A270" s="33"/>
      <c r="B270" s="33"/>
      <c r="C270" s="33"/>
      <c r="D270" s="33"/>
      <c r="E270" s="33"/>
      <c r="F270" s="33"/>
      <c r="G270" s="33"/>
      <c r="H270" s="33"/>
      <c r="I270" s="33"/>
      <c r="J270" s="33"/>
      <c r="K270" s="32"/>
    </row>
    <row r="271" spans="1:11" x14ac:dyDescent="0.25">
      <c r="A271" s="33"/>
      <c r="B271" s="33"/>
      <c r="C271" s="33"/>
      <c r="D271" s="33"/>
      <c r="E271" s="33"/>
      <c r="F271" s="33"/>
      <c r="G271" s="33"/>
      <c r="H271" s="33"/>
      <c r="I271" s="33"/>
      <c r="J271" s="33"/>
      <c r="K271" s="32"/>
    </row>
    <row r="272" spans="1:11" x14ac:dyDescent="0.25">
      <c r="A272" s="33"/>
      <c r="B272" s="33"/>
      <c r="C272" s="33"/>
      <c r="D272" s="33"/>
      <c r="E272" s="33"/>
      <c r="F272" s="33"/>
      <c r="G272" s="33"/>
      <c r="H272" s="33"/>
      <c r="I272" s="33"/>
      <c r="J272" s="33"/>
      <c r="K272" s="32"/>
    </row>
    <row r="273" spans="1:11" x14ac:dyDescent="0.25">
      <c r="A273" s="33"/>
      <c r="B273" s="33"/>
      <c r="C273" s="33"/>
      <c r="D273" s="33"/>
      <c r="E273" s="33"/>
      <c r="F273" s="33"/>
      <c r="G273" s="33"/>
      <c r="H273" s="33"/>
      <c r="I273" s="33"/>
      <c r="J273" s="33"/>
      <c r="K273" s="32"/>
    </row>
    <row r="274" spans="1:11" x14ac:dyDescent="0.25">
      <c r="A274" s="33"/>
      <c r="B274" s="33"/>
      <c r="C274" s="33"/>
      <c r="D274" s="33"/>
      <c r="E274" s="33"/>
      <c r="F274" s="33"/>
      <c r="G274" s="33"/>
      <c r="H274" s="33"/>
      <c r="I274" s="33"/>
      <c r="J274" s="33"/>
      <c r="K274" s="32"/>
    </row>
    <row r="275" spans="1:11" x14ac:dyDescent="0.25">
      <c r="A275" s="33"/>
      <c r="B275" s="33"/>
      <c r="C275" s="33"/>
      <c r="D275" s="33"/>
      <c r="E275" s="33"/>
      <c r="F275" s="33"/>
      <c r="G275" s="33"/>
      <c r="H275" s="33"/>
      <c r="I275" s="33"/>
      <c r="J275" s="33"/>
      <c r="K275" s="32"/>
    </row>
    <row r="276" spans="1:11" x14ac:dyDescent="0.25">
      <c r="A276" s="33"/>
      <c r="B276" s="33"/>
      <c r="C276" s="33"/>
      <c r="D276" s="33"/>
      <c r="E276" s="33"/>
      <c r="F276" s="33"/>
      <c r="G276" s="33"/>
      <c r="H276" s="33"/>
      <c r="I276" s="33"/>
      <c r="J276" s="33"/>
      <c r="K276" s="32"/>
    </row>
    <row r="277" spans="1:11" x14ac:dyDescent="0.25">
      <c r="A277" s="33"/>
      <c r="B277" s="33"/>
      <c r="C277" s="33"/>
      <c r="D277" s="33"/>
      <c r="E277" s="33"/>
      <c r="F277" s="33"/>
      <c r="G277" s="33"/>
      <c r="H277" s="33"/>
      <c r="I277" s="33"/>
      <c r="J277" s="33"/>
      <c r="K277" s="32"/>
    </row>
    <row r="278" spans="1:11" x14ac:dyDescent="0.25">
      <c r="A278" s="33"/>
      <c r="B278" s="33"/>
      <c r="C278" s="33"/>
      <c r="D278" s="33"/>
      <c r="E278" s="33"/>
      <c r="F278" s="33"/>
      <c r="G278" s="33"/>
      <c r="H278" s="33"/>
      <c r="I278" s="33"/>
      <c r="J278" s="33"/>
      <c r="K278" s="32"/>
    </row>
    <row r="279" spans="1:11" x14ac:dyDescent="0.25">
      <c r="A279" s="33"/>
      <c r="B279" s="33"/>
      <c r="C279" s="33"/>
      <c r="D279" s="33"/>
      <c r="E279" s="33"/>
      <c r="F279" s="33"/>
      <c r="G279" s="33"/>
      <c r="H279" s="33"/>
      <c r="I279" s="33"/>
      <c r="J279" s="33"/>
      <c r="K279" s="32"/>
    </row>
    <row r="280" spans="1:11" x14ac:dyDescent="0.25">
      <c r="A280" s="33"/>
      <c r="B280" s="33"/>
      <c r="C280" s="33"/>
      <c r="D280" s="33"/>
      <c r="E280" s="33"/>
      <c r="F280" s="33"/>
      <c r="G280" s="33"/>
      <c r="H280" s="33"/>
      <c r="I280" s="33"/>
      <c r="J280" s="33"/>
      <c r="K280" s="32"/>
    </row>
    <row r="281" spans="1:11" x14ac:dyDescent="0.25">
      <c r="A281" s="33"/>
      <c r="B281" s="33"/>
      <c r="C281" s="33"/>
      <c r="D281" s="33"/>
      <c r="E281" s="33"/>
      <c r="F281" s="33"/>
      <c r="G281" s="33"/>
      <c r="H281" s="33"/>
      <c r="I281" s="33"/>
      <c r="J281" s="33"/>
      <c r="K281" s="32"/>
    </row>
  </sheetData>
  <mergeCells count="59">
    <mergeCell ref="B130:E130"/>
    <mergeCell ref="G109:H109"/>
    <mergeCell ref="G110:H110"/>
    <mergeCell ref="G111:H111"/>
    <mergeCell ref="G112:H112"/>
    <mergeCell ref="G113:H113"/>
    <mergeCell ref="B122:D124"/>
    <mergeCell ref="E122:G124"/>
    <mergeCell ref="G108:H108"/>
    <mergeCell ref="C83:E83"/>
    <mergeCell ref="B94:D94"/>
    <mergeCell ref="D96:I97"/>
    <mergeCell ref="D99:E99"/>
    <mergeCell ref="F99:G99"/>
    <mergeCell ref="D100:E100"/>
    <mergeCell ref="F100:G100"/>
    <mergeCell ref="D101:E101"/>
    <mergeCell ref="F101:G101"/>
    <mergeCell ref="D104:I105"/>
    <mergeCell ref="B107:E107"/>
    <mergeCell ref="G107:H107"/>
    <mergeCell ref="D78:H78"/>
    <mergeCell ref="B59:C59"/>
    <mergeCell ref="B60:C60"/>
    <mergeCell ref="B61:C61"/>
    <mergeCell ref="B62:C62"/>
    <mergeCell ref="B63:C63"/>
    <mergeCell ref="B64:C64"/>
    <mergeCell ref="D73:H73"/>
    <mergeCell ref="D74:H74"/>
    <mergeCell ref="D75:H75"/>
    <mergeCell ref="D76:H76"/>
    <mergeCell ref="D77:H77"/>
    <mergeCell ref="B58:C58"/>
    <mergeCell ref="D24:I25"/>
    <mergeCell ref="B26:H26"/>
    <mergeCell ref="I26:J26"/>
    <mergeCell ref="G30:H30"/>
    <mergeCell ref="G31:H31"/>
    <mergeCell ref="C36:D36"/>
    <mergeCell ref="E36:H36"/>
    <mergeCell ref="C37:D37"/>
    <mergeCell ref="E37:H37"/>
    <mergeCell ref="B42:D42"/>
    <mergeCell ref="E42:F42"/>
    <mergeCell ref="B54:J54"/>
    <mergeCell ref="C21:D21"/>
    <mergeCell ref="E21:F21"/>
    <mergeCell ref="B3:D3"/>
    <mergeCell ref="B4:D4"/>
    <mergeCell ref="B9:E9"/>
    <mergeCell ref="B10:E10"/>
    <mergeCell ref="B11:E11"/>
    <mergeCell ref="B13:E14"/>
    <mergeCell ref="B18:J18"/>
    <mergeCell ref="C19:D19"/>
    <mergeCell ref="E19:F19"/>
    <mergeCell ref="C20:D20"/>
    <mergeCell ref="E20:F20"/>
  </mergeCells>
  <conditionalFormatting sqref="N23">
    <cfRule type="dataBar" priority="4">
      <dataBar>
        <cfvo type="min"/>
        <cfvo type="max"/>
        <color rgb="FF638EC6"/>
      </dataBar>
      <extLst>
        <ext xmlns:x14="http://schemas.microsoft.com/office/spreadsheetml/2009/9/main" uri="{B025F937-C7B1-47D3-B67F-A62EFF666E3E}">
          <x14:id>{8250B88F-5AD4-429D-921D-2B7B8C740A46}</x14:id>
        </ext>
      </extLst>
    </cfRule>
  </conditionalFormatting>
  <conditionalFormatting sqref="O28">
    <cfRule type="colorScale" priority="3">
      <colorScale>
        <cfvo type="min"/>
        <cfvo type="percentile" val="50"/>
        <cfvo type="max"/>
        <color rgb="FF63BE7B"/>
        <color rgb="FFFFEB84"/>
        <color rgb="FFF8696B"/>
      </colorScale>
    </cfRule>
  </conditionalFormatting>
  <conditionalFormatting sqref="N39">
    <cfRule type="dataBar" priority="2">
      <dataBar>
        <cfvo type="min"/>
        <cfvo type="max"/>
        <color rgb="FF638EC6"/>
      </dataBar>
      <extLst>
        <ext xmlns:x14="http://schemas.microsoft.com/office/spreadsheetml/2009/9/main" uri="{B025F937-C7B1-47D3-B67F-A62EFF666E3E}">
          <x14:id>{53DAE7B2-A66A-4A5D-8B30-6FCAE8AB2206}</x14:id>
        </ext>
      </extLst>
    </cfRule>
  </conditionalFormatting>
  <conditionalFormatting sqref="M40:O40">
    <cfRule type="dataBar" priority="5">
      <dataBar>
        <cfvo type="min"/>
        <cfvo type="max"/>
        <color rgb="FF008AEF"/>
      </dataBar>
      <extLst>
        <ext xmlns:x14="http://schemas.microsoft.com/office/spreadsheetml/2009/9/main" uri="{B025F937-C7B1-47D3-B67F-A62EFF666E3E}">
          <x14:id>{48154F19-EF20-4889-B453-255A747B9382}</x14:id>
        </ext>
      </extLst>
    </cfRule>
  </conditionalFormatting>
  <conditionalFormatting sqref="M18:Q22">
    <cfRule type="dataBar" priority="1">
      <dataBar>
        <cfvo type="min"/>
        <cfvo type="max"/>
        <color rgb="FF008AEF"/>
      </dataBar>
      <extLst>
        <ext xmlns:x14="http://schemas.microsoft.com/office/spreadsheetml/2009/9/main" uri="{B025F937-C7B1-47D3-B67F-A62EFF666E3E}">
          <x14:id>{2F91DF2E-1DAE-44D3-894A-0989757DCD83}</x14:id>
        </ext>
      </extLst>
    </cfRule>
  </conditionalFormatting>
  <conditionalFormatting sqref="M24:O31">
    <cfRule type="dataBar" priority="6">
      <dataBar>
        <cfvo type="min"/>
        <cfvo type="max"/>
        <color rgb="FF008AEF"/>
      </dataBar>
      <extLst>
        <ext xmlns:x14="http://schemas.microsoft.com/office/spreadsheetml/2009/9/main" uri="{B025F937-C7B1-47D3-B67F-A62EFF666E3E}">
          <x14:id>{F9C562BD-9CEA-4985-B299-0D4D6C66A71C}</x14:id>
        </ext>
      </extLst>
    </cfRule>
  </conditionalFormatting>
  <dataValidations count="18">
    <dataValidation type="list" allowBlank="1" showInputMessage="1" showErrorMessage="1" sqref="F100:G100" xr:uid="{00000000-0002-0000-0400-000000000000}">
      <formula1>"Select, 1, 2, 3, 4"</formula1>
    </dataValidation>
    <dataValidation type="list" allowBlank="1" showInputMessage="1" showErrorMessage="1" sqref="F101:G101" xr:uid="{00000000-0002-0000-0400-000001000000}">
      <formula1>"Select, 2GB, 4GB, 6GB, 8GB, 10GB, 12GB, 16GB"</formula1>
    </dataValidation>
    <dataValidation type="list" allowBlank="1" showInputMessage="1" showErrorMessage="1" sqref="F99:G99" xr:uid="{00000000-0002-0000-0400-000002000000}">
      <formula1>"Select, 20GB, 30GB, 40GB, 50GB, 60GB, 70GB, 80GB, 90GB, 100GB, 150GB, 200GB, 250GB, 300GB, 350GB, 400GB, 450GB, 500GB, 600GB, 700GB, 800GB, 900GB, 1000GB, 1500GB, 2000GB"</formula1>
    </dataValidation>
    <dataValidation type="list" allowBlank="1" showInputMessage="1" showErrorMessage="1" sqref="F66:F68" xr:uid="{00000000-0002-0000-0400-000003000000}">
      <formula1>"Select, 0, 1, 2, 3, 4, 5, 6, 7, 9, 10, 11, 12, 13, 14, 15, 16, 17, 18, 19, 20, 21, 22, 23, 24, 25, 26, 27, 28, 29, 30, 31, 32, 33, 34, 35, 36, 37, 38, 39, 40, 41, 42, 43, 44, 45, 46, 47, 48, 49, 50"</formula1>
    </dataValidation>
    <dataValidation type="list" allowBlank="1" showInputMessage="1" showErrorMessage="1" sqref="J10" xr:uid="{00000000-0002-0000-0400-000004000000}">
      <formula1>"Select, Monthly, Yearly, Forever, Not Required"</formula1>
    </dataValidation>
    <dataValidation type="list" allowBlank="1" showInputMessage="1" showErrorMessage="1" sqref="J13" xr:uid="{00000000-0002-0000-0400-000005000000}">
      <formula1>"No,Yes"</formula1>
    </dataValidation>
    <dataValidation type="list" allowBlank="1" showInputMessage="1" showErrorMessage="1" sqref="E20:E21" xr:uid="{00000000-0002-0000-0400-000006000000}">
      <formula1>"Select, Yes, No"</formula1>
    </dataValidation>
    <dataValidation type="list" allowBlank="1" showInputMessage="1" showErrorMessage="1" sqref="B74:B78" xr:uid="{00000000-0002-0000-0400-000007000000}">
      <formula1>"Select,Windows,Linux,Mac,Unix,Solaris,Other"</formula1>
    </dataValidation>
    <dataValidation type="list" allowBlank="1" showInputMessage="1" showErrorMessage="1" sqref="C74:C78" xr:uid="{00000000-0002-0000-0400-000008000000}">
      <formula1>"Select,Virtual,Physical"</formula1>
    </dataValidation>
    <dataValidation type="list" allowBlank="1" showInputMessage="1" showErrorMessage="1" sqref="F59:F64" xr:uid="{00000000-0002-0000-0400-000009000000}">
      <formula1>"Select, Active/Active, Active/Passive, ALUA, Passive Not Ready, I am not sure"</formula1>
    </dataValidation>
    <dataValidation type="list" allowBlank="1" showInputMessage="1" showErrorMessage="1" sqref="B84:B93 B102" xr:uid="{00000000-0002-0000-0400-00000A000000}">
      <formula1>"Select,NFS,CIFS,ISCSI,Fiber Channel"</formula1>
    </dataValidation>
    <dataValidation type="list" allowBlank="1" showInputMessage="1" showErrorMessage="1" sqref="G84:G93" xr:uid="{00000000-0002-0000-0400-00000B000000}">
      <formula1>"Select,Yes,No"</formula1>
    </dataValidation>
    <dataValidation type="list" allowBlank="1" showInputMessage="1" showErrorMessage="1" sqref="C79:D79" xr:uid="{00000000-0002-0000-0400-00000C000000}">
      <formula1>"Please Select,Windows,Linux,Mac,Unix,Solaris,Other"</formula1>
    </dataValidation>
    <dataValidation type="list" allowBlank="1" showInputMessage="1" showErrorMessage="1" sqref="G59:G64" xr:uid="{00000000-0002-0000-0400-00000D000000}">
      <formula1>"Select,Direct Attached, ISCSI, Fiber Channel, NFS"</formula1>
    </dataValidation>
    <dataValidation type="list" allowBlank="1" showInputMessage="1" showErrorMessage="1" sqref="C37:C38" xr:uid="{00000000-0002-0000-0400-00000E000000}">
      <formula1>"Select,Linux,Windows,Solaris"</formula1>
    </dataValidation>
    <dataValidation type="list" allowBlank="1" showInputMessage="1" showErrorMessage="1" sqref="G31" xr:uid="{00000000-0002-0000-0400-00000F000000}">
      <formula1>"Yes,No"</formula1>
    </dataValidation>
    <dataValidation type="list" allowBlank="1" showInputMessage="1" showErrorMessage="1" sqref="J11:J12" xr:uid="{00000000-0002-0000-0400-000010000000}">
      <formula1>"Select, None, 5%, 10%, 15%, 20%, 25%, 50%, 75%, 100%, 200%, 300%, 400%"</formula1>
    </dataValidation>
    <dataValidation type="list" allowBlank="1" showInputMessage="1" showErrorMessage="1" sqref="C21 C20:D20 B59:D64 B47:B49" xr:uid="{00000000-0002-0000-0400-000011000000}">
      <formula1>#REF!</formula1>
    </dataValidation>
  </dataValidations>
  <hyperlinks>
    <hyperlink ref="A1" location="Index" display="Back to Index" xr:uid="{00000000-0004-0000-0400-000000000000}"/>
    <hyperlink ref="E122" r:id="rId1" xr:uid="{00000000-0004-0000-0400-000001000000}"/>
  </hyperlinks>
  <pageMargins left="0.7" right="0.7" top="0.75" bottom="0.75" header="0.3" footer="0.3"/>
  <pageSetup orientation="portrait" r:id="rId2"/>
  <legacyDrawing r:id="rId3"/>
  <extLst>
    <ext xmlns:x14="http://schemas.microsoft.com/office/spreadsheetml/2009/9/main" uri="{78C0D931-6437-407d-A8EE-F0AAD7539E65}">
      <x14:conditionalFormattings>
        <x14:conditionalFormatting xmlns:xm="http://schemas.microsoft.com/office/excel/2006/main">
          <x14:cfRule type="dataBar" id="{8250B88F-5AD4-429D-921D-2B7B8C740A46}">
            <x14:dataBar minLength="0" maxLength="100" border="1" negativeBarBorderColorSameAsPositive="0">
              <x14:cfvo type="autoMin"/>
              <x14:cfvo type="autoMax"/>
              <x14:borderColor rgb="FF638EC6"/>
              <x14:negativeFillColor rgb="FFFF0000"/>
              <x14:negativeBorderColor rgb="FFFF0000"/>
              <x14:axisColor rgb="FF000000"/>
            </x14:dataBar>
          </x14:cfRule>
          <xm:sqref>N23</xm:sqref>
        </x14:conditionalFormatting>
        <x14:conditionalFormatting xmlns:xm="http://schemas.microsoft.com/office/excel/2006/main">
          <x14:cfRule type="dataBar" id="{53DAE7B2-A66A-4A5D-8B30-6FCAE8AB2206}">
            <x14:dataBar minLength="0" maxLength="100" border="1" negativeBarBorderColorSameAsPositive="0">
              <x14:cfvo type="autoMin"/>
              <x14:cfvo type="autoMax"/>
              <x14:borderColor rgb="FF638EC6"/>
              <x14:negativeFillColor rgb="FFFF0000"/>
              <x14:negativeBorderColor rgb="FFFF0000"/>
              <x14:axisColor rgb="FF000000"/>
            </x14:dataBar>
          </x14:cfRule>
          <xm:sqref>N39</xm:sqref>
        </x14:conditionalFormatting>
        <x14:conditionalFormatting xmlns:xm="http://schemas.microsoft.com/office/excel/2006/main">
          <x14:cfRule type="dataBar" id="{48154F19-EF20-4889-B453-255A747B9382}">
            <x14:dataBar minLength="0" maxLength="100" border="1" negativeBarBorderColorSameAsPositive="0">
              <x14:cfvo type="autoMin"/>
              <x14:cfvo type="autoMax"/>
              <x14:borderColor rgb="FF008AEF"/>
              <x14:negativeFillColor rgb="FFFF0000"/>
              <x14:negativeBorderColor rgb="FFFF0000"/>
              <x14:axisColor rgb="FF000000"/>
            </x14:dataBar>
          </x14:cfRule>
          <xm:sqref>M40:O40</xm:sqref>
        </x14:conditionalFormatting>
        <x14:conditionalFormatting xmlns:xm="http://schemas.microsoft.com/office/excel/2006/main">
          <x14:cfRule type="dataBar" id="{2F91DF2E-1DAE-44D3-894A-0989757DCD83}">
            <x14:dataBar minLength="0" maxLength="100" border="1" negativeBarBorderColorSameAsPositive="0">
              <x14:cfvo type="autoMin"/>
              <x14:cfvo type="autoMax"/>
              <x14:borderColor rgb="FF008AEF"/>
              <x14:negativeFillColor rgb="FFFF0000"/>
              <x14:negativeBorderColor rgb="FFFF0000"/>
              <x14:axisColor rgb="FF000000"/>
            </x14:dataBar>
          </x14:cfRule>
          <xm:sqref>M18:Q22</xm:sqref>
        </x14:conditionalFormatting>
        <x14:conditionalFormatting xmlns:xm="http://schemas.microsoft.com/office/excel/2006/main">
          <x14:cfRule type="dataBar" id="{F9C562BD-9CEA-4985-B299-0D4D6C66A71C}">
            <x14:dataBar minLength="0" maxLength="100" border="1" negativeBarBorderColorSameAsPositive="0">
              <x14:cfvo type="autoMin"/>
              <x14:cfvo type="autoMax"/>
              <x14:borderColor rgb="FF008AEF"/>
              <x14:negativeFillColor rgb="FFFF0000"/>
              <x14:negativeBorderColor rgb="FFFF0000"/>
              <x14:axisColor rgb="FF000000"/>
            </x14:dataBar>
          </x14:cfRule>
          <xm:sqref>M24:O31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AECF4"/>
    <pageSetUpPr autoPageBreaks="0"/>
  </sheetPr>
  <dimension ref="A1:AD281"/>
  <sheetViews>
    <sheetView zoomScale="115" zoomScaleNormal="115" workbookViewId="0">
      <pane ySplit="4" topLeftCell="A5" activePane="bottomLeft" state="frozen"/>
      <selection pane="bottomLeft" activeCell="L18" sqref="L18"/>
    </sheetView>
  </sheetViews>
  <sheetFormatPr defaultColWidth="9.140625" defaultRowHeight="15" x14ac:dyDescent="0.25"/>
  <cols>
    <col min="1" max="1" width="5.7109375" style="19" customWidth="1"/>
    <col min="2" max="10" width="14.7109375" style="19" customWidth="1"/>
    <col min="11" max="11" width="5.7109375" style="19" customWidth="1"/>
    <col min="12" max="14" width="9.140625" style="33"/>
    <col min="15" max="17" width="11" style="33" customWidth="1"/>
    <col min="18" max="30" width="9.140625" style="33"/>
    <col min="31" max="16384" width="9.140625" style="19"/>
  </cols>
  <sheetData>
    <row r="1" spans="1:13" ht="12.75" customHeight="1" x14ac:dyDescent="0.25">
      <c r="A1" s="200" t="s">
        <v>47</v>
      </c>
      <c r="B1" s="42"/>
      <c r="C1" s="33"/>
      <c r="D1" s="33"/>
      <c r="E1" s="33"/>
      <c r="F1" s="33"/>
      <c r="G1" s="33"/>
      <c r="H1" s="33"/>
      <c r="I1" s="33"/>
      <c r="J1" s="33"/>
      <c r="K1" s="33"/>
    </row>
    <row r="2" spans="1:13" ht="21.75" thickBot="1" x14ac:dyDescent="0.4">
      <c r="A2" s="33"/>
      <c r="B2" s="201" t="e">
        <f>IF(#REF!&lt;&gt;"",#REF!,"")</f>
        <v>#REF!</v>
      </c>
      <c r="C2" s="88"/>
      <c r="D2" s="88"/>
      <c r="E2" s="89"/>
      <c r="F2" s="89"/>
      <c r="G2" s="53" t="s">
        <v>48</v>
      </c>
      <c r="H2" s="53" t="s">
        <v>49</v>
      </c>
      <c r="I2" s="53" t="s">
        <v>50</v>
      </c>
      <c r="J2" s="53" t="s">
        <v>51</v>
      </c>
      <c r="K2" s="90"/>
    </row>
    <row r="3" spans="1:13" ht="15.75" x14ac:dyDescent="0.25">
      <c r="B3" s="311" t="e">
        <f>IF(#REF!&lt;&gt;"",#REF!,"")</f>
        <v>#REF!</v>
      </c>
      <c r="C3" s="311"/>
      <c r="D3" s="311"/>
      <c r="E3" s="92"/>
      <c r="F3" s="93"/>
      <c r="G3" s="94">
        <f>SUM(D50)</f>
        <v>0</v>
      </c>
      <c r="H3" s="94">
        <f>SUM(J59:J64)</f>
        <v>0</v>
      </c>
      <c r="I3" s="95">
        <f>SUM(J94)</f>
        <v>0</v>
      </c>
      <c r="J3" s="91">
        <f>SUM(G3:I3)</f>
        <v>0</v>
      </c>
      <c r="K3" s="52"/>
    </row>
    <row r="4" spans="1:13" x14ac:dyDescent="0.25">
      <c r="A4" s="35"/>
      <c r="B4" s="312"/>
      <c r="C4" s="312"/>
      <c r="D4" s="312"/>
      <c r="E4" s="239"/>
      <c r="F4" s="54"/>
      <c r="G4" s="55" t="str">
        <f>IF(G3&gt;0,G3/$J$3,"")</f>
        <v/>
      </c>
      <c r="H4" s="55" t="str">
        <f>IF(H3&gt;0,H3/$J$3,"")</f>
        <v/>
      </c>
      <c r="I4" s="55" t="str">
        <f>IF(I3&gt;0,I3/$J$3,"")</f>
        <v/>
      </c>
      <c r="J4" s="56"/>
      <c r="K4" s="41"/>
    </row>
    <row r="5" spans="1:13" ht="15.75" thickBot="1" x14ac:dyDescent="0.3">
      <c r="A5" s="21"/>
      <c r="B5" s="1"/>
      <c r="C5" s="1"/>
      <c r="D5" s="238"/>
      <c r="E5" s="14"/>
      <c r="G5" s="1"/>
      <c r="H5" s="238"/>
      <c r="J5" s="14"/>
      <c r="K5" s="21"/>
    </row>
    <row r="6" spans="1:13" ht="15.75" x14ac:dyDescent="0.25">
      <c r="A6" s="21"/>
      <c r="B6" s="105" t="s">
        <v>16</v>
      </c>
      <c r="C6" s="99"/>
      <c r="D6" s="96"/>
      <c r="E6" s="98" t="s">
        <v>83</v>
      </c>
      <c r="F6" s="106"/>
      <c r="G6" s="105" t="s">
        <v>54</v>
      </c>
      <c r="H6" s="99"/>
      <c r="I6" s="96"/>
      <c r="J6" s="98" t="s">
        <v>84</v>
      </c>
      <c r="K6" s="21"/>
    </row>
    <row r="7" spans="1:13" ht="15" customHeight="1" x14ac:dyDescent="0.25">
      <c r="A7" s="21"/>
      <c r="B7" s="88"/>
      <c r="C7" s="88"/>
      <c r="D7" s="34"/>
      <c r="E7" s="44"/>
      <c r="F7" s="33"/>
      <c r="G7" s="107"/>
      <c r="H7" s="45"/>
      <c r="I7" s="48"/>
      <c r="J7" s="58"/>
      <c r="K7" s="21"/>
    </row>
    <row r="8" spans="1:13" ht="15" customHeight="1" x14ac:dyDescent="0.25">
      <c r="A8" s="21"/>
      <c r="B8" s="138" t="s">
        <v>100</v>
      </c>
      <c r="C8" s="122"/>
      <c r="D8" s="58"/>
      <c r="F8" s="47"/>
      <c r="G8" s="33"/>
      <c r="H8" s="33"/>
      <c r="I8" s="50" t="s">
        <v>128</v>
      </c>
      <c r="J8" s="192">
        <v>0</v>
      </c>
      <c r="K8" s="42"/>
    </row>
    <row r="9" spans="1:13" ht="15" customHeight="1" x14ac:dyDescent="0.25">
      <c r="A9" s="21"/>
      <c r="B9" s="313"/>
      <c r="C9" s="314"/>
      <c r="D9" s="314"/>
      <c r="E9" s="315"/>
      <c r="F9" s="121"/>
      <c r="G9" s="46"/>
      <c r="H9" s="33"/>
      <c r="I9" s="50" t="s">
        <v>127</v>
      </c>
      <c r="J9" s="192">
        <v>0</v>
      </c>
      <c r="K9" s="21"/>
    </row>
    <row r="10" spans="1:13" ht="15" customHeight="1" x14ac:dyDescent="0.25">
      <c r="A10" s="21"/>
      <c r="B10" s="313"/>
      <c r="C10" s="314"/>
      <c r="D10" s="314"/>
      <c r="E10" s="315"/>
      <c r="F10" s="48"/>
      <c r="G10" s="33"/>
      <c r="H10" s="33"/>
      <c r="I10" s="50" t="s">
        <v>126</v>
      </c>
      <c r="J10" s="139" t="s">
        <v>1</v>
      </c>
      <c r="K10" s="21"/>
    </row>
    <row r="11" spans="1:13" ht="15" customHeight="1" x14ac:dyDescent="0.25">
      <c r="A11" s="21"/>
      <c r="B11" s="316"/>
      <c r="C11" s="316"/>
      <c r="D11" s="316"/>
      <c r="E11" s="316"/>
      <c r="F11" s="42"/>
      <c r="G11" s="32"/>
      <c r="H11" s="33"/>
      <c r="I11" s="50" t="s">
        <v>125</v>
      </c>
      <c r="J11" s="139" t="s">
        <v>1</v>
      </c>
      <c r="K11" s="21"/>
    </row>
    <row r="12" spans="1:13" ht="15" customHeight="1" x14ac:dyDescent="0.25">
      <c r="A12" s="21"/>
      <c r="B12" s="97" t="s">
        <v>101</v>
      </c>
      <c r="C12" s="49"/>
      <c r="D12" s="49"/>
      <c r="E12" s="49"/>
      <c r="F12" s="42"/>
      <c r="G12" s="33"/>
      <c r="H12" s="33"/>
      <c r="I12" s="50" t="s">
        <v>124</v>
      </c>
      <c r="J12" s="139" t="s">
        <v>1</v>
      </c>
      <c r="K12" s="21"/>
    </row>
    <row r="13" spans="1:13" ht="15" customHeight="1" x14ac:dyDescent="0.25">
      <c r="A13" s="21"/>
      <c r="B13" s="317"/>
      <c r="C13" s="318"/>
      <c r="D13" s="318"/>
      <c r="E13" s="319"/>
      <c r="F13" s="42"/>
      <c r="G13" s="33"/>
      <c r="H13" s="33"/>
      <c r="I13" s="50" t="s">
        <v>130</v>
      </c>
      <c r="J13" s="139" t="s">
        <v>102</v>
      </c>
      <c r="K13" s="21"/>
    </row>
    <row r="14" spans="1:13" ht="15" customHeight="1" x14ac:dyDescent="0.25">
      <c r="A14" s="21"/>
      <c r="B14" s="320"/>
      <c r="C14" s="321"/>
      <c r="D14" s="321"/>
      <c r="E14" s="322"/>
      <c r="F14" s="42"/>
      <c r="G14" s="33"/>
      <c r="H14" s="33"/>
      <c r="I14" s="33"/>
      <c r="J14" s="34"/>
      <c r="K14" s="21"/>
      <c r="M14" s="42"/>
    </row>
    <row r="15" spans="1:13" ht="15" customHeight="1" x14ac:dyDescent="0.25">
      <c r="A15" s="21"/>
      <c r="B15" s="34"/>
      <c r="C15" s="34"/>
      <c r="D15" s="34"/>
      <c r="E15" s="34"/>
      <c r="F15" s="37"/>
      <c r="G15" s="37"/>
      <c r="H15" s="37"/>
      <c r="I15" s="37"/>
      <c r="J15" s="37"/>
      <c r="K15" s="21"/>
      <c r="M15" s="42"/>
    </row>
    <row r="16" spans="1:13" ht="15" customHeight="1" thickBot="1" x14ac:dyDescent="0.3">
      <c r="A16" s="21"/>
      <c r="B16" s="238"/>
      <c r="C16" s="238"/>
      <c r="D16" s="3"/>
      <c r="E16" s="5"/>
      <c r="F16" s="3"/>
      <c r="G16" s="24"/>
      <c r="H16" s="238"/>
      <c r="I16" s="24"/>
      <c r="J16" s="24"/>
      <c r="K16" s="21"/>
    </row>
    <row r="17" spans="1:17" ht="16.5" thickTop="1" x14ac:dyDescent="0.25">
      <c r="A17" s="21"/>
      <c r="B17" s="100" t="s">
        <v>160</v>
      </c>
      <c r="C17" s="101"/>
      <c r="D17" s="87" t="s">
        <v>161</v>
      </c>
      <c r="E17" s="85"/>
      <c r="F17" s="85"/>
      <c r="G17" s="85"/>
      <c r="H17" s="85"/>
      <c r="I17" s="85"/>
      <c r="J17" s="86" t="s">
        <v>85</v>
      </c>
      <c r="K17" s="21"/>
    </row>
    <row r="18" spans="1:17" x14ac:dyDescent="0.25">
      <c r="A18" s="21"/>
      <c r="B18" s="323"/>
      <c r="C18" s="323"/>
      <c r="D18" s="323"/>
      <c r="E18" s="323"/>
      <c r="F18" s="323"/>
      <c r="G18" s="323"/>
      <c r="H18" s="323"/>
      <c r="I18" s="323"/>
      <c r="J18" s="323"/>
      <c r="K18" s="21"/>
    </row>
    <row r="19" spans="1:17" x14ac:dyDescent="0.25">
      <c r="A19" s="21"/>
      <c r="B19" s="50"/>
      <c r="C19" s="324" t="s">
        <v>93</v>
      </c>
      <c r="D19" s="325"/>
      <c r="E19" s="324" t="s">
        <v>97</v>
      </c>
      <c r="F19" s="325"/>
      <c r="G19" s="73" t="s">
        <v>107</v>
      </c>
      <c r="H19" s="73" t="s">
        <v>113</v>
      </c>
      <c r="I19" s="73" t="s">
        <v>114</v>
      </c>
      <c r="J19" s="73" t="s">
        <v>115</v>
      </c>
      <c r="K19" s="21"/>
    </row>
    <row r="20" spans="1:17" x14ac:dyDescent="0.25">
      <c r="A20" s="21"/>
      <c r="B20" s="15" t="s">
        <v>98</v>
      </c>
      <c r="C20" s="309" t="s">
        <v>1</v>
      </c>
      <c r="D20" s="309"/>
      <c r="E20" s="310" t="s">
        <v>1</v>
      </c>
      <c r="F20" s="310"/>
      <c r="G20" s="209"/>
      <c r="H20" s="210"/>
      <c r="I20" s="210"/>
      <c r="J20" s="210"/>
      <c r="K20" s="21"/>
    </row>
    <row r="21" spans="1:17" ht="15.75" customHeight="1" x14ac:dyDescent="0.25">
      <c r="A21" s="21"/>
      <c r="B21" s="15" t="s">
        <v>99</v>
      </c>
      <c r="C21" s="309" t="s">
        <v>1</v>
      </c>
      <c r="D21" s="309"/>
      <c r="E21" s="310" t="s">
        <v>1</v>
      </c>
      <c r="F21" s="310"/>
      <c r="G21" s="209"/>
      <c r="H21" s="210"/>
      <c r="I21" s="210"/>
      <c r="J21" s="210"/>
      <c r="K21" s="22"/>
    </row>
    <row r="22" spans="1:17" ht="15" customHeight="1" x14ac:dyDescent="0.25">
      <c r="A22" s="21"/>
      <c r="B22" s="23"/>
      <c r="C22" s="6"/>
      <c r="D22" s="6"/>
      <c r="E22" s="6"/>
      <c r="F22" s="6"/>
      <c r="G22" s="6"/>
      <c r="H22" s="6"/>
      <c r="I22" s="6"/>
      <c r="J22" s="6"/>
      <c r="K22" s="21"/>
    </row>
    <row r="23" spans="1:17" ht="15.75" thickBot="1" x14ac:dyDescent="0.3">
      <c r="A23" s="21"/>
      <c r="B23" s="9"/>
      <c r="C23" s="26"/>
      <c r="D23" s="27"/>
      <c r="E23" s="27"/>
      <c r="F23" s="27"/>
      <c r="G23" s="27"/>
      <c r="H23" s="27"/>
      <c r="I23" s="27"/>
      <c r="J23" s="27"/>
      <c r="K23" s="21"/>
    </row>
    <row r="24" spans="1:17" ht="16.5" thickTop="1" x14ac:dyDescent="0.25">
      <c r="A24" s="39"/>
      <c r="B24" s="100" t="s">
        <v>62</v>
      </c>
      <c r="C24" s="101"/>
      <c r="D24" s="267" t="s">
        <v>145</v>
      </c>
      <c r="E24" s="267"/>
      <c r="F24" s="267"/>
      <c r="G24" s="267"/>
      <c r="H24" s="267"/>
      <c r="I24" s="267"/>
      <c r="J24" s="86" t="s">
        <v>86</v>
      </c>
      <c r="K24" s="21"/>
    </row>
    <row r="25" spans="1:17" x14ac:dyDescent="0.25">
      <c r="A25" s="21"/>
      <c r="B25" s="233"/>
      <c r="C25" s="16"/>
      <c r="D25" s="268"/>
      <c r="E25" s="268"/>
      <c r="F25" s="268"/>
      <c r="G25" s="268"/>
      <c r="H25" s="268"/>
      <c r="I25" s="268"/>
      <c r="J25" s="16"/>
      <c r="K25" s="21"/>
    </row>
    <row r="26" spans="1:17" x14ac:dyDescent="0.25">
      <c r="A26" s="21"/>
      <c r="B26" s="286" t="s">
        <v>38</v>
      </c>
      <c r="C26" s="287"/>
      <c r="D26" s="287"/>
      <c r="E26" s="287"/>
      <c r="F26" s="287"/>
      <c r="G26" s="287"/>
      <c r="H26" s="288"/>
      <c r="I26" s="289" t="s">
        <v>92</v>
      </c>
      <c r="J26" s="289"/>
      <c r="K26" s="21"/>
    </row>
    <row r="27" spans="1:17" ht="15.75" thickBot="1" x14ac:dyDescent="0.3">
      <c r="A27" s="21"/>
      <c r="B27" s="131"/>
      <c r="C27" s="4"/>
      <c r="D27" s="4"/>
      <c r="E27" s="4"/>
      <c r="F27" s="4"/>
      <c r="G27" s="4"/>
      <c r="H27" s="132"/>
      <c r="I27" s="3"/>
      <c r="J27" s="3"/>
      <c r="K27" s="21"/>
    </row>
    <row r="28" spans="1:17" ht="15.75" thickTop="1" x14ac:dyDescent="0.25">
      <c r="A28" s="21"/>
      <c r="B28" s="133"/>
      <c r="C28" s="157" t="s">
        <v>63</v>
      </c>
      <c r="D28" s="158" t="s">
        <v>146</v>
      </c>
      <c r="E28" s="157" t="s">
        <v>64</v>
      </c>
      <c r="F28" s="158" t="s">
        <v>146</v>
      </c>
      <c r="G28" s="134" t="s">
        <v>8</v>
      </c>
      <c r="H28" s="74" t="s">
        <v>14</v>
      </c>
      <c r="I28" s="176" t="s">
        <v>21</v>
      </c>
      <c r="J28" s="177">
        <f>SUM(D29+F29)</f>
        <v>0</v>
      </c>
      <c r="K28" s="21"/>
    </row>
    <row r="29" spans="1:17" x14ac:dyDescent="0.25">
      <c r="A29" s="21"/>
      <c r="B29" s="60" t="s">
        <v>39</v>
      </c>
      <c r="C29" s="159">
        <v>0</v>
      </c>
      <c r="D29" s="160">
        <v>0</v>
      </c>
      <c r="E29" s="159">
        <v>0</v>
      </c>
      <c r="F29" s="160">
        <v>0</v>
      </c>
      <c r="G29" s="169">
        <v>0</v>
      </c>
      <c r="H29" s="124">
        <v>0</v>
      </c>
      <c r="I29" s="176" t="s">
        <v>22</v>
      </c>
      <c r="J29" s="178">
        <f>IF(ISNUMBER(SEARCH("Yes",G31)),D31+F31,D31+F31+D33+F33)</f>
        <v>0</v>
      </c>
      <c r="K29" s="21"/>
    </row>
    <row r="30" spans="1:17" x14ac:dyDescent="0.25">
      <c r="A30" s="21"/>
      <c r="B30" s="156"/>
      <c r="C30" s="161"/>
      <c r="D30" s="162"/>
      <c r="E30" s="171"/>
      <c r="F30" s="172"/>
      <c r="G30" s="290" t="s">
        <v>19</v>
      </c>
      <c r="H30" s="291"/>
      <c r="I30" s="176" t="s">
        <v>23</v>
      </c>
      <c r="J30" s="179">
        <f>SUM(D33+F33)</f>
        <v>0</v>
      </c>
      <c r="K30" s="21"/>
      <c r="O30" s="43"/>
      <c r="P30" s="34"/>
      <c r="Q30" s="44"/>
    </row>
    <row r="31" spans="1:17" x14ac:dyDescent="0.25">
      <c r="A31" s="21"/>
      <c r="B31" s="60" t="s">
        <v>18</v>
      </c>
      <c r="C31" s="163">
        <v>0</v>
      </c>
      <c r="D31" s="164">
        <v>0</v>
      </c>
      <c r="E31" s="159">
        <v>0</v>
      </c>
      <c r="F31" s="164">
        <v>0</v>
      </c>
      <c r="G31" s="292" t="s">
        <v>102</v>
      </c>
      <c r="H31" s="293"/>
      <c r="I31" s="176" t="s">
        <v>20</v>
      </c>
      <c r="J31" s="178">
        <f>IF(ISNUMBER(SEARCH("Windows",C37)),D35+F35,0)</f>
        <v>0</v>
      </c>
      <c r="K31" s="21"/>
      <c r="O31" s="42"/>
      <c r="Q31" s="41"/>
    </row>
    <row r="32" spans="1:17" x14ac:dyDescent="0.25">
      <c r="A32" s="21"/>
      <c r="B32" s="61"/>
      <c r="C32" s="165"/>
      <c r="D32" s="166"/>
      <c r="E32" s="165"/>
      <c r="F32" s="173"/>
      <c r="G32" s="111"/>
      <c r="H32" s="62"/>
      <c r="I32" s="176" t="s">
        <v>35</v>
      </c>
      <c r="J32" s="179">
        <f>SUM(J28:J31)</f>
        <v>0</v>
      </c>
      <c r="K32" s="21"/>
      <c r="O32" s="42"/>
      <c r="Q32" s="41"/>
    </row>
    <row r="33" spans="1:17" x14ac:dyDescent="0.25">
      <c r="A33" s="21"/>
      <c r="B33" s="60" t="s">
        <v>40</v>
      </c>
      <c r="C33" s="163">
        <v>0</v>
      </c>
      <c r="D33" s="164">
        <v>0</v>
      </c>
      <c r="E33" s="163">
        <v>0</v>
      </c>
      <c r="F33" s="164">
        <v>0</v>
      </c>
      <c r="G33" s="170"/>
      <c r="H33" s="181"/>
      <c r="I33" s="176" t="s">
        <v>36</v>
      </c>
      <c r="J33" s="178">
        <f>IF(ISNUMBER(SEARCH("Linux",C37)),D35+F35,0)</f>
        <v>0</v>
      </c>
      <c r="K33" s="21"/>
      <c r="O33" s="42"/>
      <c r="Q33" s="41"/>
    </row>
    <row r="34" spans="1:17" x14ac:dyDescent="0.25">
      <c r="A34" s="21"/>
      <c r="B34" s="156"/>
      <c r="C34" s="165"/>
      <c r="D34" s="166"/>
      <c r="E34" s="174"/>
      <c r="F34" s="175"/>
      <c r="G34" s="112" t="s">
        <v>9</v>
      </c>
      <c r="H34" s="113" t="s">
        <v>10</v>
      </c>
      <c r="I34" s="176" t="s">
        <v>37</v>
      </c>
      <c r="J34" s="178">
        <f>IF(ISNUMBER(SEARCH("Solaris",C37)),D35+F35,0)</f>
        <v>0</v>
      </c>
      <c r="K34" s="21"/>
      <c r="O34" s="42"/>
      <c r="Q34" s="41"/>
    </row>
    <row r="35" spans="1:17" ht="15.75" thickBot="1" x14ac:dyDescent="0.3">
      <c r="A35" s="21"/>
      <c r="B35" s="63" t="s">
        <v>41</v>
      </c>
      <c r="C35" s="167">
        <v>0</v>
      </c>
      <c r="D35" s="168"/>
      <c r="E35" s="167">
        <v>0</v>
      </c>
      <c r="F35" s="168"/>
      <c r="G35" s="169"/>
      <c r="H35" s="124"/>
      <c r="I35" s="176" t="s">
        <v>108</v>
      </c>
      <c r="J35" s="178">
        <f>IF(ISNUMBER(SEARCH("Yes",G31)),(D29+D31+D35),D29+D31+D33+D35)</f>
        <v>0</v>
      </c>
      <c r="K35" s="21"/>
      <c r="O35" s="42"/>
      <c r="Q35" s="41"/>
    </row>
    <row r="36" spans="1:17" ht="15.75" thickTop="1" x14ac:dyDescent="0.25">
      <c r="A36" s="21"/>
      <c r="B36" s="64"/>
      <c r="C36" s="294" t="s">
        <v>111</v>
      </c>
      <c r="D36" s="295"/>
      <c r="E36" s="296" t="s">
        <v>110</v>
      </c>
      <c r="F36" s="297"/>
      <c r="G36" s="298"/>
      <c r="H36" s="299"/>
      <c r="I36" s="176" t="s">
        <v>109</v>
      </c>
      <c r="J36" s="178">
        <f>IF(ISNUMBER(SEARCH("Yes",G31)),(F29+F31+F35),(F29+F31+F33+F35))</f>
        <v>0</v>
      </c>
      <c r="K36" s="21"/>
      <c r="O36" s="42"/>
      <c r="Q36" s="41"/>
    </row>
    <row r="37" spans="1:17" x14ac:dyDescent="0.25">
      <c r="A37" s="21"/>
      <c r="B37" s="182"/>
      <c r="C37" s="300" t="s">
        <v>112</v>
      </c>
      <c r="D37" s="300"/>
      <c r="E37" s="301"/>
      <c r="F37" s="302"/>
      <c r="G37" s="302"/>
      <c r="H37" s="303"/>
      <c r="I37" s="176" t="s">
        <v>123</v>
      </c>
      <c r="J37" s="178">
        <f>SUM(J35:J36)</f>
        <v>0</v>
      </c>
      <c r="K37" s="21"/>
      <c r="O37" s="42"/>
      <c r="Q37" s="41"/>
    </row>
    <row r="38" spans="1:17" x14ac:dyDescent="0.25">
      <c r="A38" s="21"/>
      <c r="B38" s="9"/>
      <c r="C38" s="109"/>
      <c r="D38" s="109"/>
      <c r="E38" s="110"/>
      <c r="F38" s="110"/>
      <c r="G38" s="27"/>
      <c r="H38" s="27"/>
      <c r="I38" s="40"/>
      <c r="J38" s="120" t="s">
        <v>129</v>
      </c>
      <c r="K38" s="21"/>
      <c r="O38" s="42"/>
      <c r="Q38" s="41"/>
    </row>
    <row r="39" spans="1:17" ht="15.75" thickBot="1" x14ac:dyDescent="0.3">
      <c r="A39" s="21"/>
      <c r="B39" s="9"/>
      <c r="C39" s="26"/>
      <c r="D39" s="27"/>
      <c r="E39" s="27"/>
      <c r="F39" s="27"/>
      <c r="G39" s="27"/>
      <c r="H39" s="27"/>
      <c r="I39" s="27"/>
      <c r="J39" s="27"/>
      <c r="K39" s="21"/>
    </row>
    <row r="40" spans="1:17" ht="16.5" thickTop="1" x14ac:dyDescent="0.25">
      <c r="A40" s="39"/>
      <c r="B40" s="100" t="s">
        <v>52</v>
      </c>
      <c r="C40" s="101"/>
      <c r="D40" s="87" t="s">
        <v>134</v>
      </c>
      <c r="E40" s="85"/>
      <c r="F40" s="85"/>
      <c r="G40" s="85"/>
      <c r="H40" s="85"/>
      <c r="I40" s="85"/>
      <c r="J40" s="86" t="s">
        <v>87</v>
      </c>
      <c r="K40" s="21"/>
    </row>
    <row r="41" spans="1:17" x14ac:dyDescent="0.25">
      <c r="A41" s="21"/>
      <c r="B41" s="233"/>
      <c r="C41" s="16"/>
      <c r="D41" s="16"/>
      <c r="E41" s="16"/>
      <c r="F41" s="136"/>
      <c r="G41" s="16"/>
      <c r="H41" s="16"/>
      <c r="I41" s="16"/>
      <c r="J41" s="16"/>
      <c r="K41" s="21"/>
    </row>
    <row r="42" spans="1:17" ht="15" customHeight="1" x14ac:dyDescent="0.25">
      <c r="A42" s="21"/>
      <c r="B42" s="304"/>
      <c r="C42" s="305"/>
      <c r="D42" s="305"/>
      <c r="E42" s="306" t="s">
        <v>122</v>
      </c>
      <c r="F42" s="307"/>
      <c r="G42" s="135"/>
      <c r="H42" s="33"/>
      <c r="I42" s="33"/>
      <c r="J42" s="33"/>
      <c r="K42" s="21"/>
    </row>
    <row r="43" spans="1:17" ht="16.5" customHeight="1" x14ac:dyDescent="0.25">
      <c r="A43" s="21"/>
      <c r="B43" s="140"/>
      <c r="C43" s="17" t="s">
        <v>0</v>
      </c>
      <c r="D43" s="141" t="s">
        <v>34</v>
      </c>
      <c r="E43" s="149" t="s">
        <v>144</v>
      </c>
      <c r="F43" s="183" t="s">
        <v>143</v>
      </c>
      <c r="G43" s="42"/>
      <c r="H43" s="21"/>
      <c r="I43" s="33"/>
      <c r="J43" s="33"/>
      <c r="K43" s="21"/>
    </row>
    <row r="44" spans="1:17" x14ac:dyDescent="0.25">
      <c r="A44" s="21"/>
      <c r="B44" s="142" t="s">
        <v>4</v>
      </c>
      <c r="C44" s="223"/>
      <c r="D44" s="224">
        <v>0</v>
      </c>
      <c r="E44" s="205">
        <f>IF(D44&gt;0,C149/D44,0)</f>
        <v>0</v>
      </c>
      <c r="F44" s="206">
        <f>IF(C149&gt;0,D44-C149,0)</f>
        <v>0</v>
      </c>
      <c r="G44" s="33"/>
      <c r="H44" s="21"/>
      <c r="I44" s="33"/>
      <c r="J44" s="33"/>
      <c r="K44" s="21"/>
    </row>
    <row r="45" spans="1:17" x14ac:dyDescent="0.25">
      <c r="A45" s="21"/>
      <c r="B45" s="142" t="s">
        <v>5</v>
      </c>
      <c r="C45" s="223"/>
      <c r="D45" s="224"/>
      <c r="E45" s="205">
        <f>IF(D45&gt;0,C153/D45,0)</f>
        <v>0</v>
      </c>
      <c r="F45" s="206">
        <f>IF(C153&gt;0,D45-C153,0)</f>
        <v>0</v>
      </c>
      <c r="G45" s="33"/>
      <c r="H45" s="21"/>
      <c r="I45" s="33"/>
      <c r="K45" s="21"/>
    </row>
    <row r="46" spans="1:17" x14ac:dyDescent="0.25">
      <c r="A46" s="21"/>
      <c r="B46" s="142" t="s">
        <v>6</v>
      </c>
      <c r="C46" s="223"/>
      <c r="D46" s="224">
        <v>0</v>
      </c>
      <c r="E46" s="205">
        <f>IF(D46&gt;0,C155/D46,0)</f>
        <v>0</v>
      </c>
      <c r="F46" s="206">
        <f>IF(C151&gt;0,D46-C151,0)</f>
        <v>0</v>
      </c>
      <c r="G46" s="42"/>
      <c r="H46" s="21"/>
      <c r="I46" s="33"/>
      <c r="J46" s="33"/>
      <c r="K46" s="21"/>
    </row>
    <row r="47" spans="1:17" x14ac:dyDescent="0.25">
      <c r="A47" s="21"/>
      <c r="B47" s="137" t="s">
        <v>96</v>
      </c>
      <c r="C47" s="223"/>
      <c r="D47" s="224">
        <v>0</v>
      </c>
      <c r="E47" s="184"/>
      <c r="F47" s="185"/>
      <c r="G47" s="135"/>
      <c r="H47" s="33"/>
      <c r="I47" s="33"/>
      <c r="J47" s="33"/>
      <c r="K47" s="21"/>
    </row>
    <row r="48" spans="1:17" x14ac:dyDescent="0.25">
      <c r="A48" s="21"/>
      <c r="B48" s="137" t="s">
        <v>1</v>
      </c>
      <c r="C48" s="223"/>
      <c r="D48" s="224">
        <v>0</v>
      </c>
      <c r="E48" s="186"/>
      <c r="F48" s="187"/>
      <c r="G48" s="135"/>
      <c r="H48" s="33"/>
      <c r="I48" s="33"/>
      <c r="J48" s="33"/>
      <c r="K48" s="21"/>
    </row>
    <row r="49" spans="1:11" x14ac:dyDescent="0.25">
      <c r="A49" s="21"/>
      <c r="B49" s="137" t="s">
        <v>1</v>
      </c>
      <c r="C49" s="223"/>
      <c r="D49" s="224">
        <v>0</v>
      </c>
      <c r="E49" s="186"/>
      <c r="F49" s="187"/>
      <c r="G49" s="42"/>
      <c r="H49" s="33"/>
      <c r="I49" s="33"/>
      <c r="J49" s="33"/>
      <c r="K49" s="21"/>
    </row>
    <row r="50" spans="1:11" x14ac:dyDescent="0.25">
      <c r="A50" s="21"/>
      <c r="B50" s="142" t="s">
        <v>7</v>
      </c>
      <c r="C50" s="207">
        <f>SUM(C44:C49)</f>
        <v>0</v>
      </c>
      <c r="D50" s="208">
        <f>SUM(D44:D49)</f>
        <v>0</v>
      </c>
      <c r="E50" s="202"/>
      <c r="F50" s="203"/>
      <c r="G50" s="33"/>
      <c r="H50" s="33"/>
      <c r="I50" s="33"/>
      <c r="J50" s="33"/>
      <c r="K50" s="21"/>
    </row>
    <row r="51" spans="1:11" x14ac:dyDescent="0.25">
      <c r="A51" s="21"/>
      <c r="B51" s="7"/>
      <c r="C51" s="17"/>
      <c r="D51" s="18"/>
      <c r="E51" s="18"/>
      <c r="F51" s="102"/>
      <c r="G51" s="123"/>
      <c r="H51" s="88"/>
      <c r="I51" s="27"/>
      <c r="J51" s="27"/>
      <c r="K51" s="21"/>
    </row>
    <row r="52" spans="1:11" ht="15.75" thickBot="1" x14ac:dyDescent="0.3">
      <c r="A52" s="21"/>
      <c r="B52" s="24"/>
      <c r="C52" s="24"/>
      <c r="D52" s="24"/>
      <c r="E52" s="24"/>
      <c r="F52" s="236"/>
      <c r="G52" s="236"/>
      <c r="H52" s="236"/>
      <c r="I52" s="236"/>
      <c r="J52" s="236"/>
      <c r="K52" s="21"/>
    </row>
    <row r="53" spans="1:11" ht="16.5" thickTop="1" x14ac:dyDescent="0.25">
      <c r="A53" s="21"/>
      <c r="B53" s="105" t="s">
        <v>11</v>
      </c>
      <c r="C53" s="101"/>
      <c r="D53" s="87" t="s">
        <v>95</v>
      </c>
      <c r="E53" s="85"/>
      <c r="F53" s="85"/>
      <c r="G53" s="85"/>
      <c r="H53" s="85"/>
      <c r="I53" s="85"/>
      <c r="J53" s="86" t="s">
        <v>88</v>
      </c>
      <c r="K53" s="21"/>
    </row>
    <row r="54" spans="1:11" x14ac:dyDescent="0.25">
      <c r="A54" s="21"/>
      <c r="B54" s="308"/>
      <c r="C54" s="308"/>
      <c r="D54" s="308"/>
      <c r="E54" s="308"/>
      <c r="F54" s="308"/>
      <c r="G54" s="308"/>
      <c r="H54" s="308"/>
      <c r="I54" s="308"/>
      <c r="J54" s="308"/>
      <c r="K54" s="21"/>
    </row>
    <row r="55" spans="1:11" x14ac:dyDescent="0.25">
      <c r="A55" s="21"/>
      <c r="B55" s="11"/>
      <c r="C55" s="8"/>
      <c r="D55" s="12"/>
      <c r="E55" s="28"/>
      <c r="F55" s="28"/>
      <c r="G55" s="28"/>
      <c r="H55" s="28"/>
      <c r="I55" s="28"/>
      <c r="J55" s="28"/>
      <c r="K55" s="21"/>
    </row>
    <row r="56" spans="1:11" x14ac:dyDescent="0.25">
      <c r="A56" s="21"/>
      <c r="B56" s="23"/>
      <c r="C56" s="12" t="s">
        <v>3</v>
      </c>
      <c r="D56" s="57"/>
      <c r="E56" s="28"/>
      <c r="F56" s="28"/>
      <c r="G56" s="28"/>
      <c r="H56" s="28"/>
      <c r="I56" s="28"/>
      <c r="J56" s="28"/>
      <c r="K56" s="21"/>
    </row>
    <row r="57" spans="1:11" x14ac:dyDescent="0.25">
      <c r="B57" s="28"/>
      <c r="C57" s="28"/>
      <c r="D57" s="28"/>
      <c r="E57" s="28"/>
      <c r="F57" s="28"/>
      <c r="G57" s="28"/>
      <c r="H57" s="28"/>
      <c r="I57" s="28"/>
      <c r="J57" s="23"/>
      <c r="K57" s="21"/>
    </row>
    <row r="58" spans="1:11" ht="33" customHeight="1" x14ac:dyDescent="0.25">
      <c r="A58" s="21"/>
      <c r="B58" s="284" t="s">
        <v>17</v>
      </c>
      <c r="C58" s="285"/>
      <c r="D58" s="235" t="s">
        <v>66</v>
      </c>
      <c r="E58" s="114" t="s">
        <v>65</v>
      </c>
      <c r="F58" s="235" t="s">
        <v>135</v>
      </c>
      <c r="G58" s="235" t="s">
        <v>46</v>
      </c>
      <c r="H58" s="114" t="s">
        <v>53</v>
      </c>
      <c r="I58" s="235" t="s">
        <v>44</v>
      </c>
      <c r="J58" s="108" t="s">
        <v>45</v>
      </c>
      <c r="K58" s="21"/>
    </row>
    <row r="59" spans="1:11" x14ac:dyDescent="0.25">
      <c r="A59" s="21"/>
      <c r="B59" s="279" t="s">
        <v>1</v>
      </c>
      <c r="C59" s="279"/>
      <c r="D59" s="232" t="s">
        <v>1</v>
      </c>
      <c r="E59" s="69"/>
      <c r="F59" s="70" t="s">
        <v>1</v>
      </c>
      <c r="G59" s="232" t="s">
        <v>1</v>
      </c>
      <c r="H59" s="71"/>
      <c r="I59" s="71"/>
      <c r="J59" s="72"/>
      <c r="K59" s="21"/>
    </row>
    <row r="60" spans="1:11" x14ac:dyDescent="0.25">
      <c r="A60" s="21"/>
      <c r="B60" s="279" t="s">
        <v>1</v>
      </c>
      <c r="C60" s="279"/>
      <c r="D60" s="232" t="s">
        <v>1</v>
      </c>
      <c r="E60" s="71"/>
      <c r="F60" s="70" t="s">
        <v>1</v>
      </c>
      <c r="G60" s="232" t="s">
        <v>1</v>
      </c>
      <c r="H60" s="71"/>
      <c r="I60" s="71"/>
      <c r="J60" s="72"/>
      <c r="K60" s="21"/>
    </row>
    <row r="61" spans="1:11" x14ac:dyDescent="0.25">
      <c r="A61" s="21"/>
      <c r="B61" s="279" t="s">
        <v>1</v>
      </c>
      <c r="C61" s="279"/>
      <c r="D61" s="232" t="s">
        <v>1</v>
      </c>
      <c r="E61" s="71"/>
      <c r="F61" s="70" t="s">
        <v>1</v>
      </c>
      <c r="G61" s="232" t="s">
        <v>1</v>
      </c>
      <c r="H61" s="71"/>
      <c r="I61" s="71"/>
      <c r="J61" s="72"/>
      <c r="K61" s="21"/>
    </row>
    <row r="62" spans="1:11" x14ac:dyDescent="0.25">
      <c r="A62" s="21"/>
      <c r="B62" s="279" t="s">
        <v>1</v>
      </c>
      <c r="C62" s="279"/>
      <c r="D62" s="232" t="s">
        <v>1</v>
      </c>
      <c r="E62" s="71"/>
      <c r="F62" s="70" t="s">
        <v>1</v>
      </c>
      <c r="G62" s="232" t="s">
        <v>1</v>
      </c>
      <c r="H62" s="71"/>
      <c r="I62" s="71"/>
      <c r="J62" s="72"/>
      <c r="K62" s="21"/>
    </row>
    <row r="63" spans="1:11" x14ac:dyDescent="0.25">
      <c r="A63" s="21"/>
      <c r="B63" s="279" t="s">
        <v>1</v>
      </c>
      <c r="C63" s="279"/>
      <c r="D63" s="232" t="s">
        <v>1</v>
      </c>
      <c r="E63" s="71"/>
      <c r="F63" s="70" t="s">
        <v>1</v>
      </c>
      <c r="G63" s="232" t="s">
        <v>1</v>
      </c>
      <c r="H63" s="71"/>
      <c r="I63" s="71"/>
      <c r="J63" s="72"/>
      <c r="K63" s="21"/>
    </row>
    <row r="64" spans="1:11" x14ac:dyDescent="0.25">
      <c r="A64" s="21"/>
      <c r="B64" s="279" t="s">
        <v>1</v>
      </c>
      <c r="C64" s="279"/>
      <c r="D64" s="232" t="s">
        <v>1</v>
      </c>
      <c r="E64" s="71"/>
      <c r="F64" s="70" t="s">
        <v>1</v>
      </c>
      <c r="G64" s="232" t="s">
        <v>1</v>
      </c>
      <c r="H64" s="71"/>
      <c r="I64" s="71"/>
      <c r="J64" s="72"/>
      <c r="K64" s="21"/>
    </row>
    <row r="65" spans="1:11" x14ac:dyDescent="0.25">
      <c r="A65" s="21"/>
      <c r="B65" s="4"/>
      <c r="C65" s="3"/>
      <c r="D65" s="10"/>
      <c r="E65" s="10"/>
      <c r="F65" s="10"/>
      <c r="G65" s="24"/>
      <c r="H65" s="125">
        <f>SUM(H59:H64)</f>
        <v>0</v>
      </c>
      <c r="I65" s="125">
        <f>SUM(I59:I64)</f>
        <v>0</v>
      </c>
      <c r="J65" s="125">
        <f>SUM(J59:J64)</f>
        <v>0</v>
      </c>
      <c r="K65" s="21"/>
    </row>
    <row r="66" spans="1:11" x14ac:dyDescent="0.25">
      <c r="A66" s="21"/>
      <c r="B66" s="23"/>
      <c r="C66" s="29"/>
      <c r="D66" s="20"/>
      <c r="E66" s="234" t="s">
        <v>56</v>
      </c>
      <c r="F66" s="204" t="s">
        <v>1</v>
      </c>
      <c r="G66" s="24"/>
      <c r="H66" s="28"/>
      <c r="I66" s="30"/>
      <c r="J66" s="30"/>
      <c r="K66" s="21"/>
    </row>
    <row r="67" spans="1:11" x14ac:dyDescent="0.25">
      <c r="A67" s="21"/>
      <c r="B67" s="24"/>
      <c r="C67" s="234"/>
      <c r="D67" s="234"/>
      <c r="E67" s="234" t="s">
        <v>57</v>
      </c>
      <c r="F67" s="204" t="s">
        <v>1</v>
      </c>
      <c r="G67" s="36"/>
      <c r="H67" s="32"/>
      <c r="I67" s="38"/>
      <c r="J67" s="31"/>
      <c r="K67" s="20"/>
    </row>
    <row r="68" spans="1:11" x14ac:dyDescent="0.25">
      <c r="A68" s="21"/>
      <c r="B68" s="24"/>
      <c r="C68" s="23"/>
      <c r="D68" s="234"/>
      <c r="E68" s="234" t="s">
        <v>58</v>
      </c>
      <c r="F68" s="204" t="s">
        <v>1</v>
      </c>
      <c r="G68" s="36"/>
      <c r="H68" s="32"/>
      <c r="I68" s="38"/>
      <c r="J68" s="31"/>
      <c r="K68" s="21"/>
    </row>
    <row r="69" spans="1:11" x14ac:dyDescent="0.25">
      <c r="A69" s="21"/>
      <c r="B69" s="24"/>
      <c r="C69" s="234"/>
      <c r="D69" s="234"/>
      <c r="E69" s="234"/>
      <c r="F69" s="36"/>
      <c r="G69" s="115"/>
      <c r="H69" s="51"/>
      <c r="I69" s="59"/>
      <c r="J69" s="31"/>
      <c r="K69" s="21"/>
    </row>
    <row r="70" spans="1:11" ht="15.75" thickBot="1" x14ac:dyDescent="0.3">
      <c r="A70" s="21"/>
      <c r="B70" s="24"/>
      <c r="C70" s="23"/>
      <c r="D70" s="234"/>
      <c r="E70" s="234"/>
      <c r="F70" s="36"/>
      <c r="G70" s="119"/>
      <c r="H70" s="119"/>
      <c r="I70" s="31"/>
      <c r="J70" s="31"/>
      <c r="K70" s="21"/>
    </row>
    <row r="71" spans="1:11" ht="16.5" thickTop="1" x14ac:dyDescent="0.25">
      <c r="A71" s="21"/>
      <c r="B71" s="101" t="s">
        <v>59</v>
      </c>
      <c r="C71" s="101"/>
      <c r="D71" s="87" t="s">
        <v>82</v>
      </c>
      <c r="E71" s="85"/>
      <c r="F71" s="85"/>
      <c r="G71" s="85"/>
      <c r="H71" s="85"/>
      <c r="I71" s="85"/>
      <c r="J71" s="86" t="s">
        <v>89</v>
      </c>
      <c r="K71" s="21"/>
    </row>
    <row r="72" spans="1:11" x14ac:dyDescent="0.25">
      <c r="A72" s="21"/>
      <c r="B72" s="24"/>
      <c r="C72" s="234"/>
      <c r="D72" s="234"/>
      <c r="E72" s="234"/>
      <c r="F72" s="234"/>
      <c r="G72" s="51"/>
      <c r="H72" s="51"/>
      <c r="I72" s="59"/>
      <c r="J72" s="31"/>
      <c r="K72" s="21"/>
    </row>
    <row r="73" spans="1:11" ht="15.75" customHeight="1" x14ac:dyDescent="0.25">
      <c r="A73" s="21"/>
      <c r="B73" s="188" t="s">
        <v>33</v>
      </c>
      <c r="C73" s="189" t="s">
        <v>94</v>
      </c>
      <c r="D73" s="280" t="s">
        <v>136</v>
      </c>
      <c r="E73" s="280"/>
      <c r="F73" s="280"/>
      <c r="G73" s="280"/>
      <c r="H73" s="280"/>
      <c r="I73" s="231" t="s">
        <v>15</v>
      </c>
      <c r="J73" s="191" t="s">
        <v>90</v>
      </c>
      <c r="K73" s="21"/>
    </row>
    <row r="74" spans="1:11" x14ac:dyDescent="0.25">
      <c r="A74" s="21"/>
      <c r="B74" s="116" t="s">
        <v>1</v>
      </c>
      <c r="C74" s="117" t="s">
        <v>1</v>
      </c>
      <c r="D74" s="281"/>
      <c r="E74" s="282"/>
      <c r="F74" s="282"/>
      <c r="G74" s="282"/>
      <c r="H74" s="283"/>
      <c r="I74" s="118"/>
      <c r="J74" s="118"/>
      <c r="K74" s="21"/>
    </row>
    <row r="75" spans="1:11" ht="15.75" customHeight="1" x14ac:dyDescent="0.25">
      <c r="A75" s="21"/>
      <c r="B75" s="83" t="s">
        <v>1</v>
      </c>
      <c r="C75" s="232" t="s">
        <v>1</v>
      </c>
      <c r="D75" s="276"/>
      <c r="E75" s="277"/>
      <c r="F75" s="277"/>
      <c r="G75" s="277"/>
      <c r="H75" s="278"/>
      <c r="I75" s="84"/>
      <c r="J75" s="84"/>
      <c r="K75" s="21"/>
    </row>
    <row r="76" spans="1:11" ht="15.75" customHeight="1" x14ac:dyDescent="0.25">
      <c r="A76" s="21"/>
      <c r="B76" s="83" t="s">
        <v>1</v>
      </c>
      <c r="C76" s="232" t="s">
        <v>1</v>
      </c>
      <c r="D76" s="276"/>
      <c r="E76" s="277"/>
      <c r="F76" s="277"/>
      <c r="G76" s="277"/>
      <c r="H76" s="278"/>
      <c r="I76" s="84"/>
      <c r="J76" s="84"/>
      <c r="K76" s="21"/>
    </row>
    <row r="77" spans="1:11" ht="15.75" customHeight="1" x14ac:dyDescent="0.25">
      <c r="A77" s="21"/>
      <c r="B77" s="83" t="s">
        <v>1</v>
      </c>
      <c r="C77" s="232" t="s">
        <v>1</v>
      </c>
      <c r="D77" s="276"/>
      <c r="E77" s="277"/>
      <c r="F77" s="277"/>
      <c r="G77" s="277"/>
      <c r="H77" s="278"/>
      <c r="I77" s="84"/>
      <c r="J77" s="84"/>
      <c r="K77" s="21"/>
    </row>
    <row r="78" spans="1:11" ht="15.75" customHeight="1" x14ac:dyDescent="0.25">
      <c r="A78" s="21"/>
      <c r="B78" s="83" t="s">
        <v>1</v>
      </c>
      <c r="C78" s="232" t="s">
        <v>1</v>
      </c>
      <c r="D78" s="276"/>
      <c r="E78" s="277"/>
      <c r="F78" s="277"/>
      <c r="G78" s="277"/>
      <c r="H78" s="278"/>
      <c r="I78" s="84"/>
      <c r="J78" s="84"/>
      <c r="K78" s="21"/>
    </row>
    <row r="79" spans="1:11" ht="15.75" customHeight="1" x14ac:dyDescent="0.25">
      <c r="A79" s="21"/>
      <c r="B79" s="9"/>
      <c r="C79" s="25"/>
      <c r="D79" s="25"/>
      <c r="E79" s="27"/>
      <c r="F79" s="27"/>
      <c r="G79" s="27"/>
      <c r="H79" s="27"/>
      <c r="I79" s="40"/>
      <c r="J79" s="120" t="s">
        <v>91</v>
      </c>
      <c r="K79" s="21"/>
    </row>
    <row r="80" spans="1:11" ht="15.75" thickBot="1" x14ac:dyDescent="0.3">
      <c r="A80" s="21"/>
      <c r="B80" s="4"/>
      <c r="C80" s="3"/>
      <c r="D80" s="10"/>
      <c r="E80" s="10"/>
      <c r="F80" s="10"/>
      <c r="G80" s="10"/>
      <c r="H80" s="10"/>
      <c r="I80" s="10"/>
      <c r="J80" s="10"/>
      <c r="K80" s="21"/>
    </row>
    <row r="81" spans="1:11" ht="16.5" thickTop="1" x14ac:dyDescent="0.25">
      <c r="A81" s="21"/>
      <c r="B81" s="101" t="s">
        <v>42</v>
      </c>
      <c r="C81" s="101"/>
      <c r="D81" s="87" t="s">
        <v>60</v>
      </c>
      <c r="E81" s="85"/>
      <c r="F81" s="85"/>
      <c r="G81" s="85"/>
      <c r="H81" s="85"/>
      <c r="I81" s="85"/>
      <c r="J81" s="86" t="s">
        <v>89</v>
      </c>
      <c r="K81" s="21"/>
    </row>
    <row r="82" spans="1:11" x14ac:dyDescent="0.25">
      <c r="A82" s="21"/>
      <c r="B82" s="5"/>
      <c r="C82" s="2"/>
      <c r="D82" s="5"/>
      <c r="E82" s="5"/>
      <c r="F82" s="2"/>
      <c r="G82" s="2"/>
      <c r="H82" s="2"/>
      <c r="I82" s="2"/>
      <c r="J82" s="2"/>
      <c r="K82" s="21"/>
    </row>
    <row r="83" spans="1:11" ht="30" customHeight="1" x14ac:dyDescent="0.25">
      <c r="A83" s="21"/>
      <c r="B83" s="79" t="s">
        <v>137</v>
      </c>
      <c r="C83" s="265" t="s">
        <v>43</v>
      </c>
      <c r="D83" s="265"/>
      <c r="E83" s="265"/>
      <c r="F83" s="80"/>
      <c r="G83" s="80" t="s">
        <v>138</v>
      </c>
      <c r="H83" s="81" t="s">
        <v>12</v>
      </c>
      <c r="I83" s="80" t="s">
        <v>15</v>
      </c>
      <c r="J83" s="82" t="s">
        <v>34</v>
      </c>
      <c r="K83" s="21"/>
    </row>
    <row r="84" spans="1:11" x14ac:dyDescent="0.25">
      <c r="A84" s="21"/>
      <c r="B84" s="75" t="s">
        <v>1</v>
      </c>
      <c r="C84" s="128"/>
      <c r="D84" s="129"/>
      <c r="E84" s="129"/>
      <c r="F84" s="130"/>
      <c r="G84" s="76" t="s">
        <v>1</v>
      </c>
      <c r="H84" s="77"/>
      <c r="I84" s="78"/>
      <c r="J84" s="78"/>
      <c r="K84" s="21"/>
    </row>
    <row r="85" spans="1:11" x14ac:dyDescent="0.25">
      <c r="A85" s="21"/>
      <c r="B85" s="65" t="s">
        <v>1</v>
      </c>
      <c r="C85" s="128"/>
      <c r="D85" s="129"/>
      <c r="E85" s="129"/>
      <c r="F85" s="130"/>
      <c r="G85" s="66" t="s">
        <v>1</v>
      </c>
      <c r="H85" s="67"/>
      <c r="I85" s="68"/>
      <c r="J85" s="68"/>
      <c r="K85" s="21"/>
    </row>
    <row r="86" spans="1:11" x14ac:dyDescent="0.25">
      <c r="A86" s="21"/>
      <c r="B86" s="65" t="s">
        <v>1</v>
      </c>
      <c r="C86" s="128"/>
      <c r="D86" s="129"/>
      <c r="E86" s="129"/>
      <c r="F86" s="130"/>
      <c r="G86" s="66" t="s">
        <v>1</v>
      </c>
      <c r="H86" s="67"/>
      <c r="I86" s="68"/>
      <c r="J86" s="68"/>
      <c r="K86" s="21"/>
    </row>
    <row r="87" spans="1:11" x14ac:dyDescent="0.25">
      <c r="A87" s="21"/>
      <c r="B87" s="65" t="s">
        <v>1</v>
      </c>
      <c r="C87" s="128"/>
      <c r="D87" s="129"/>
      <c r="E87" s="129"/>
      <c r="F87" s="130"/>
      <c r="G87" s="66" t="s">
        <v>1</v>
      </c>
      <c r="H87" s="67"/>
      <c r="I87" s="68"/>
      <c r="J87" s="68"/>
      <c r="K87" s="21"/>
    </row>
    <row r="88" spans="1:11" x14ac:dyDescent="0.25">
      <c r="A88" s="21"/>
      <c r="B88" s="65" t="s">
        <v>1</v>
      </c>
      <c r="C88" s="128"/>
      <c r="D88" s="129"/>
      <c r="E88" s="129"/>
      <c r="F88" s="130"/>
      <c r="G88" s="66" t="s">
        <v>1</v>
      </c>
      <c r="H88" s="67"/>
      <c r="I88" s="68"/>
      <c r="J88" s="68"/>
      <c r="K88" s="21"/>
    </row>
    <row r="89" spans="1:11" x14ac:dyDescent="0.25">
      <c r="A89" s="21"/>
      <c r="B89" s="65" t="s">
        <v>1</v>
      </c>
      <c r="C89" s="128"/>
      <c r="D89" s="129"/>
      <c r="E89" s="129"/>
      <c r="F89" s="130"/>
      <c r="G89" s="66" t="s">
        <v>1</v>
      </c>
      <c r="H89" s="67"/>
      <c r="I89" s="68"/>
      <c r="J89" s="68"/>
      <c r="K89" s="21"/>
    </row>
    <row r="90" spans="1:11" x14ac:dyDescent="0.25">
      <c r="A90" s="21"/>
      <c r="B90" s="65" t="s">
        <v>1</v>
      </c>
      <c r="C90" s="128"/>
      <c r="D90" s="129"/>
      <c r="E90" s="129"/>
      <c r="F90" s="130"/>
      <c r="G90" s="66" t="s">
        <v>1</v>
      </c>
      <c r="H90" s="67"/>
      <c r="I90" s="68"/>
      <c r="J90" s="68"/>
      <c r="K90" s="21"/>
    </row>
    <row r="91" spans="1:11" x14ac:dyDescent="0.25">
      <c r="A91" s="21"/>
      <c r="B91" s="65" t="s">
        <v>1</v>
      </c>
      <c r="C91" s="128"/>
      <c r="D91" s="129"/>
      <c r="E91" s="129"/>
      <c r="F91" s="130"/>
      <c r="G91" s="66" t="s">
        <v>1</v>
      </c>
      <c r="H91" s="67"/>
      <c r="I91" s="68"/>
      <c r="J91" s="68"/>
      <c r="K91" s="21"/>
    </row>
    <row r="92" spans="1:11" x14ac:dyDescent="0.25">
      <c r="A92" s="21"/>
      <c r="B92" s="65" t="s">
        <v>1</v>
      </c>
      <c r="C92" s="128"/>
      <c r="D92" s="129"/>
      <c r="E92" s="129"/>
      <c r="F92" s="130"/>
      <c r="G92" s="66" t="s">
        <v>1</v>
      </c>
      <c r="H92" s="67"/>
      <c r="I92" s="68"/>
      <c r="J92" s="68"/>
      <c r="K92" s="21"/>
    </row>
    <row r="93" spans="1:11" x14ac:dyDescent="0.25">
      <c r="A93" s="21"/>
      <c r="B93" s="65" t="s">
        <v>1</v>
      </c>
      <c r="C93" s="128"/>
      <c r="D93" s="129"/>
      <c r="E93" s="129"/>
      <c r="F93" s="130"/>
      <c r="G93" s="66" t="s">
        <v>1</v>
      </c>
      <c r="H93" s="67"/>
      <c r="I93" s="68"/>
      <c r="J93" s="68"/>
      <c r="K93" s="21"/>
    </row>
    <row r="94" spans="1:11" x14ac:dyDescent="0.25">
      <c r="A94" s="21"/>
      <c r="B94" s="266"/>
      <c r="C94" s="266"/>
      <c r="D94" s="266"/>
      <c r="E94" s="5"/>
      <c r="F94" s="239"/>
      <c r="G94" s="238"/>
      <c r="H94" s="13"/>
      <c r="I94" s="127">
        <f>SUM(I84:I93)</f>
        <v>0</v>
      </c>
      <c r="J94" s="127">
        <f>SUM(J84:J93)</f>
        <v>0</v>
      </c>
      <c r="K94" s="21"/>
    </row>
    <row r="95" spans="1:11" ht="15.75" thickBot="1" x14ac:dyDescent="0.3">
      <c r="A95" s="21"/>
      <c r="B95" s="238"/>
      <c r="C95" s="238"/>
      <c r="D95" s="238"/>
      <c r="E95" s="5"/>
      <c r="F95" s="239"/>
      <c r="G95" s="238"/>
      <c r="H95" s="13"/>
      <c r="I95" s="127"/>
      <c r="J95" s="127"/>
      <c r="K95" s="21"/>
    </row>
    <row r="96" spans="1:11" ht="16.5" thickTop="1" x14ac:dyDescent="0.25">
      <c r="A96" s="21"/>
      <c r="B96" s="101" t="s">
        <v>103</v>
      </c>
      <c r="C96" s="101"/>
      <c r="D96" s="267" t="s">
        <v>133</v>
      </c>
      <c r="E96" s="267"/>
      <c r="F96" s="267"/>
      <c r="G96" s="267"/>
      <c r="H96" s="267"/>
      <c r="I96" s="267"/>
      <c r="J96" s="86" t="s">
        <v>89</v>
      </c>
      <c r="K96" s="21"/>
    </row>
    <row r="97" spans="1:11" ht="26.25" customHeight="1" x14ac:dyDescent="0.25">
      <c r="A97" s="21"/>
      <c r="B97" s="5"/>
      <c r="C97" s="2"/>
      <c r="D97" s="268"/>
      <c r="E97" s="268"/>
      <c r="F97" s="268"/>
      <c r="G97" s="268"/>
      <c r="H97" s="268"/>
      <c r="I97" s="268"/>
      <c r="J97" s="2"/>
      <c r="K97" s="21"/>
    </row>
    <row r="98" spans="1:11" x14ac:dyDescent="0.25">
      <c r="A98" s="21"/>
      <c r="B98" s="5"/>
      <c r="C98" s="2"/>
      <c r="D98" s="237"/>
      <c r="E98" s="237"/>
      <c r="F98" s="237"/>
      <c r="G98" s="237"/>
      <c r="H98" s="237"/>
      <c r="I98" s="237"/>
      <c r="J98" s="2"/>
      <c r="K98" s="21"/>
    </row>
    <row r="99" spans="1:11" ht="15" customHeight="1" x14ac:dyDescent="0.25">
      <c r="A99" s="21"/>
      <c r="B99" s="5"/>
      <c r="C99" s="2"/>
      <c r="D99" s="268" t="s">
        <v>105</v>
      </c>
      <c r="E99" s="268"/>
      <c r="F99" s="269" t="s">
        <v>1</v>
      </c>
      <c r="G99" s="270"/>
      <c r="H99" s="237"/>
      <c r="I99" s="237"/>
      <c r="J99" s="2"/>
      <c r="K99" s="21"/>
    </row>
    <row r="100" spans="1:11" ht="15" customHeight="1" x14ac:dyDescent="0.25">
      <c r="A100" s="21"/>
      <c r="B100" s="5"/>
      <c r="C100" s="2"/>
      <c r="D100" s="268" t="s">
        <v>106</v>
      </c>
      <c r="E100" s="268"/>
      <c r="F100" s="269" t="s">
        <v>1</v>
      </c>
      <c r="G100" s="270"/>
      <c r="H100" s="237"/>
      <c r="I100" s="237"/>
      <c r="J100" s="2"/>
      <c r="K100" s="21"/>
    </row>
    <row r="101" spans="1:11" ht="15" customHeight="1" x14ac:dyDescent="0.25">
      <c r="A101" s="21"/>
      <c r="B101" s="5"/>
      <c r="C101" s="2"/>
      <c r="D101" s="268" t="s">
        <v>104</v>
      </c>
      <c r="E101" s="268"/>
      <c r="F101" s="269" t="s">
        <v>1</v>
      </c>
      <c r="G101" s="270"/>
      <c r="H101" s="237"/>
      <c r="I101" s="237"/>
      <c r="J101" s="2"/>
      <c r="K101" s="21"/>
    </row>
    <row r="102" spans="1:11" ht="15" customHeight="1" x14ac:dyDescent="0.25">
      <c r="A102" s="21"/>
      <c r="B102" s="194"/>
      <c r="C102" s="195"/>
      <c r="D102" s="195"/>
      <c r="E102" s="195"/>
      <c r="F102" s="195"/>
      <c r="G102" s="195"/>
      <c r="H102" s="196"/>
      <c r="I102" s="197"/>
      <c r="J102" s="197"/>
      <c r="K102" s="21"/>
    </row>
    <row r="103" spans="1:11" ht="15.75" thickBot="1" x14ac:dyDescent="0.3">
      <c r="A103" s="33"/>
      <c r="B103" s="33"/>
      <c r="C103" s="33"/>
      <c r="D103" s="34"/>
      <c r="E103" s="34"/>
      <c r="F103" s="34"/>
      <c r="G103" s="34"/>
      <c r="H103" s="34"/>
      <c r="I103" s="33"/>
      <c r="J103" s="33"/>
      <c r="K103" s="32"/>
    </row>
    <row r="104" spans="1:11" ht="16.5" thickTop="1" x14ac:dyDescent="0.25">
      <c r="A104" s="33"/>
      <c r="B104" s="104" t="s">
        <v>61</v>
      </c>
      <c r="C104" s="103"/>
      <c r="D104" s="267" t="s">
        <v>154</v>
      </c>
      <c r="E104" s="267"/>
      <c r="F104" s="267"/>
      <c r="G104" s="267"/>
      <c r="H104" s="267"/>
      <c r="I104" s="267"/>
      <c r="J104" s="86" t="s">
        <v>13</v>
      </c>
      <c r="K104" s="32"/>
    </row>
    <row r="105" spans="1:11" x14ac:dyDescent="0.25">
      <c r="A105" s="33"/>
      <c r="B105" s="5"/>
      <c r="C105" s="2"/>
      <c r="D105" s="268"/>
      <c r="E105" s="268"/>
      <c r="F105" s="268"/>
      <c r="G105" s="268"/>
      <c r="H105" s="268"/>
      <c r="I105" s="268"/>
      <c r="J105" s="2"/>
      <c r="K105" s="32"/>
    </row>
    <row r="106" spans="1:11" x14ac:dyDescent="0.25">
      <c r="A106" s="41"/>
      <c r="B106" s="5"/>
      <c r="C106" s="2"/>
      <c r="D106" s="237"/>
      <c r="E106" s="237"/>
      <c r="F106" s="237"/>
      <c r="G106" s="237"/>
      <c r="H106" s="237"/>
      <c r="I106" s="237"/>
      <c r="J106" s="2"/>
      <c r="K106" s="36"/>
    </row>
    <row r="107" spans="1:11" x14ac:dyDescent="0.25">
      <c r="A107" s="41"/>
      <c r="B107" s="271" t="s">
        <v>149</v>
      </c>
      <c r="C107" s="272"/>
      <c r="D107" s="272"/>
      <c r="E107" s="273"/>
      <c r="F107" s="52"/>
      <c r="G107" s="274" t="s">
        <v>150</v>
      </c>
      <c r="H107" s="275"/>
      <c r="I107" s="213" t="s">
        <v>152</v>
      </c>
      <c r="J107" s="213" t="s">
        <v>148</v>
      </c>
      <c r="K107" s="36"/>
    </row>
    <row r="108" spans="1:11" x14ac:dyDescent="0.25">
      <c r="A108" s="33"/>
      <c r="B108" s="217" t="s">
        <v>24</v>
      </c>
      <c r="C108" s="217"/>
      <c r="D108" s="217" t="str">
        <f>C20</f>
        <v>Select</v>
      </c>
      <c r="E108" s="217"/>
      <c r="F108" s="41"/>
      <c r="G108" s="256" t="s">
        <v>2</v>
      </c>
      <c r="H108" s="256"/>
      <c r="I108" s="214"/>
      <c r="J108" s="215">
        <f>G3</f>
        <v>0</v>
      </c>
      <c r="K108" s="36"/>
    </row>
    <row r="109" spans="1:11" x14ac:dyDescent="0.25">
      <c r="A109" s="33"/>
      <c r="B109" s="143" t="s">
        <v>24</v>
      </c>
      <c r="C109" s="143"/>
      <c r="D109" s="143" t="str">
        <f>C21</f>
        <v>Select</v>
      </c>
      <c r="E109" s="143"/>
      <c r="F109" s="41"/>
      <c r="G109" s="256" t="s">
        <v>147</v>
      </c>
      <c r="H109" s="256"/>
      <c r="I109" s="216">
        <f>SUM(F44:F46)</f>
        <v>0</v>
      </c>
      <c r="J109" s="214"/>
      <c r="K109" s="36"/>
    </row>
    <row r="110" spans="1:11" x14ac:dyDescent="0.25">
      <c r="A110" s="33"/>
      <c r="B110" s="143" t="s">
        <v>25</v>
      </c>
      <c r="C110" s="143"/>
      <c r="D110" s="144" t="e">
        <f>#REF!</f>
        <v>#REF!</v>
      </c>
      <c r="E110" s="143"/>
      <c r="F110" s="41"/>
      <c r="G110" s="256" t="s">
        <v>156</v>
      </c>
      <c r="H110" s="256"/>
      <c r="I110" s="214"/>
      <c r="J110" s="215">
        <f>H3</f>
        <v>0</v>
      </c>
      <c r="K110" s="36"/>
    </row>
    <row r="111" spans="1:11" x14ac:dyDescent="0.25">
      <c r="A111" s="33"/>
      <c r="B111" s="143" t="s">
        <v>26</v>
      </c>
      <c r="C111" s="143"/>
      <c r="D111" s="144" t="b">
        <v>1</v>
      </c>
      <c r="E111" s="143"/>
      <c r="F111" s="41"/>
      <c r="G111" s="256" t="s">
        <v>147</v>
      </c>
      <c r="H111" s="256"/>
      <c r="I111" s="216">
        <f>IF(SUM(C149+C151+C153)&gt;0,C149+C151+C153,0)</f>
        <v>0</v>
      </c>
      <c r="J111" s="214"/>
      <c r="K111" s="36"/>
    </row>
    <row r="112" spans="1:11" x14ac:dyDescent="0.25">
      <c r="A112" s="33"/>
      <c r="B112" s="143" t="s">
        <v>27</v>
      </c>
      <c r="C112" s="143"/>
      <c r="D112" s="144" t="b">
        <v>0</v>
      </c>
      <c r="E112" s="143"/>
      <c r="F112" s="41"/>
      <c r="G112" s="256" t="s">
        <v>42</v>
      </c>
      <c r="H112" s="256"/>
      <c r="I112" s="214"/>
      <c r="J112" s="215">
        <f>I3</f>
        <v>0</v>
      </c>
      <c r="K112" s="36"/>
    </row>
    <row r="113" spans="1:11" x14ac:dyDescent="0.25">
      <c r="A113" s="33"/>
      <c r="B113" s="143" t="s">
        <v>28</v>
      </c>
      <c r="C113" s="143"/>
      <c r="D113" s="143" t="s">
        <v>155</v>
      </c>
      <c r="E113" s="143"/>
      <c r="F113" s="41"/>
      <c r="G113" s="257" t="s">
        <v>151</v>
      </c>
      <c r="H113" s="257"/>
      <c r="I113" s="216">
        <f>SUM(J74:J78)</f>
        <v>0</v>
      </c>
      <c r="J113" s="214"/>
      <c r="K113" s="36"/>
    </row>
    <row r="114" spans="1:11" x14ac:dyDescent="0.25">
      <c r="A114" s="33"/>
      <c r="B114" s="143" t="s">
        <v>29</v>
      </c>
      <c r="C114" s="143"/>
      <c r="D114" s="143" t="s">
        <v>155</v>
      </c>
      <c r="E114" s="143"/>
      <c r="F114" s="33"/>
      <c r="G114" s="126" t="s">
        <v>51</v>
      </c>
      <c r="H114" s="126"/>
      <c r="I114" s="211"/>
      <c r="J114" s="212">
        <f>SUM(J108:J113)</f>
        <v>0</v>
      </c>
      <c r="K114" s="32"/>
    </row>
    <row r="115" spans="1:11" x14ac:dyDescent="0.25">
      <c r="A115" s="33"/>
      <c r="B115" s="143" t="s">
        <v>30</v>
      </c>
      <c r="C115" s="143"/>
      <c r="D115" s="143" t="s">
        <v>155</v>
      </c>
      <c r="E115" s="143"/>
      <c r="F115" s="33"/>
      <c r="G115" s="198" t="s">
        <v>158</v>
      </c>
      <c r="H115" s="198"/>
      <c r="I115" s="198"/>
      <c r="J115" s="226" t="str">
        <f>IF(J9=0,"",J9)</f>
        <v/>
      </c>
      <c r="K115" s="32"/>
    </row>
    <row r="116" spans="1:11" x14ac:dyDescent="0.25">
      <c r="A116" s="33"/>
      <c r="B116" s="143" t="s">
        <v>71</v>
      </c>
      <c r="C116" s="143"/>
      <c r="D116" s="143" t="str">
        <f>IF(SUM(I74:I78)&gt;0,"Yes","No")</f>
        <v>No</v>
      </c>
      <c r="E116" s="145">
        <f>SUM(I74:I78)</f>
        <v>0</v>
      </c>
      <c r="F116" s="33"/>
      <c r="G116" s="198" t="s">
        <v>159</v>
      </c>
      <c r="H116" s="198"/>
      <c r="I116" s="198"/>
      <c r="J116" s="225" t="str">
        <f>IF(J12="Select","",J12)</f>
        <v/>
      </c>
      <c r="K116" s="32"/>
    </row>
    <row r="117" spans="1:11" x14ac:dyDescent="0.25">
      <c r="A117" s="33"/>
      <c r="B117" s="143" t="s">
        <v>31</v>
      </c>
      <c r="C117" s="143"/>
      <c r="D117" s="143" t="str">
        <f>IF(C137&gt;0,"Yes","No")</f>
        <v>No</v>
      </c>
      <c r="E117" s="143"/>
      <c r="F117" s="33"/>
      <c r="G117" s="198"/>
      <c r="H117" s="198"/>
      <c r="I117" s="198"/>
      <c r="J117" s="198"/>
      <c r="K117" s="32"/>
    </row>
    <row r="118" spans="1:11" x14ac:dyDescent="0.25">
      <c r="A118" s="33"/>
      <c r="B118" s="143" t="s">
        <v>32</v>
      </c>
      <c r="C118" s="143"/>
      <c r="D118" s="143" t="s">
        <v>80</v>
      </c>
      <c r="E118" s="143"/>
      <c r="F118" s="33"/>
      <c r="G118" s="198"/>
      <c r="H118" s="198"/>
      <c r="I118" s="198"/>
      <c r="J118" s="198"/>
      <c r="K118" s="32"/>
    </row>
    <row r="119" spans="1:11" x14ac:dyDescent="0.25">
      <c r="A119" s="33"/>
      <c r="B119" s="143" t="s">
        <v>139</v>
      </c>
      <c r="C119" s="143"/>
      <c r="D119" s="143" t="str">
        <f>IF(C148&gt;0,"Yes, FC Selected", "No")</f>
        <v>No</v>
      </c>
      <c r="E119" s="143"/>
      <c r="F119" s="33"/>
      <c r="G119" s="23" t="s">
        <v>153</v>
      </c>
      <c r="H119" s="198"/>
      <c r="I119" s="198"/>
      <c r="J119" s="198"/>
      <c r="K119" s="32"/>
    </row>
    <row r="120" spans="1:11" x14ac:dyDescent="0.25">
      <c r="A120" s="33"/>
      <c r="B120" s="218" t="s">
        <v>131</v>
      </c>
      <c r="C120" s="218"/>
      <c r="D120" s="218" t="str">
        <f>IF(ISNUMBER(SEARCH("Desktops",B48:B49)),"Yes","No")</f>
        <v>No</v>
      </c>
      <c r="E120" s="218"/>
      <c r="F120" s="33"/>
      <c r="G120" s="33"/>
      <c r="H120" s="33"/>
      <c r="I120" s="33"/>
      <c r="J120" s="33"/>
      <c r="K120" s="32"/>
    </row>
    <row r="121" spans="1:11" x14ac:dyDescent="0.25">
      <c r="A121" s="33"/>
      <c r="B121" s="126"/>
      <c r="C121" s="34"/>
      <c r="D121" s="34"/>
      <c r="E121" s="34"/>
      <c r="F121" s="33"/>
      <c r="G121" s="33"/>
      <c r="H121" s="33"/>
      <c r="I121" s="33"/>
      <c r="J121" s="33"/>
      <c r="K121" s="32"/>
    </row>
    <row r="122" spans="1:11" x14ac:dyDescent="0.25">
      <c r="A122" s="33"/>
      <c r="B122" s="258"/>
      <c r="C122" s="259"/>
      <c r="D122" s="259"/>
      <c r="E122" s="264" t="s">
        <v>55</v>
      </c>
      <c r="F122" s="259"/>
      <c r="G122" s="259"/>
      <c r="H122" s="228"/>
      <c r="I122" s="219"/>
      <c r="J122" s="220"/>
      <c r="K122" s="33"/>
    </row>
    <row r="123" spans="1:11" x14ac:dyDescent="0.25">
      <c r="A123" s="33"/>
      <c r="B123" s="260"/>
      <c r="C123" s="261"/>
      <c r="D123" s="261"/>
      <c r="E123" s="261"/>
      <c r="F123" s="261"/>
      <c r="G123" s="261"/>
      <c r="H123" s="229"/>
      <c r="I123" s="221"/>
      <c r="J123" s="221"/>
      <c r="K123" s="33"/>
    </row>
    <row r="124" spans="1:11" x14ac:dyDescent="0.25">
      <c r="A124" s="33"/>
      <c r="B124" s="262"/>
      <c r="C124" s="263"/>
      <c r="D124" s="263"/>
      <c r="E124" s="263"/>
      <c r="F124" s="263"/>
      <c r="G124" s="263"/>
      <c r="H124" s="230"/>
      <c r="I124" s="222"/>
      <c r="J124" s="222"/>
      <c r="K124" s="33"/>
    </row>
    <row r="125" spans="1:11" x14ac:dyDescent="0.25">
      <c r="A125" s="33"/>
      <c r="B125" s="33"/>
      <c r="C125" s="33"/>
      <c r="D125" s="33"/>
      <c r="E125" s="33"/>
      <c r="F125" s="33"/>
      <c r="G125" s="33"/>
      <c r="H125" s="33"/>
      <c r="I125" s="33"/>
      <c r="J125" s="33"/>
      <c r="K125" s="32"/>
    </row>
    <row r="126" spans="1:11" x14ac:dyDescent="0.25">
      <c r="A126" s="33"/>
      <c r="B126" s="33"/>
      <c r="C126" s="33"/>
      <c r="D126" s="33"/>
      <c r="E126" s="33"/>
      <c r="F126" s="33"/>
      <c r="G126" s="33"/>
      <c r="H126" s="33"/>
      <c r="I126" s="33"/>
      <c r="J126" s="33"/>
      <c r="K126" s="32"/>
    </row>
    <row r="127" spans="1:11" x14ac:dyDescent="0.25">
      <c r="A127" s="33"/>
      <c r="B127" s="33"/>
      <c r="C127" s="33"/>
      <c r="D127" s="33"/>
      <c r="E127" s="33"/>
      <c r="F127" s="33"/>
      <c r="G127" s="33"/>
      <c r="H127" s="33"/>
      <c r="I127" s="33"/>
      <c r="J127" s="33"/>
      <c r="K127" s="32"/>
    </row>
    <row r="128" spans="1:11" x14ac:dyDescent="0.25">
      <c r="A128" s="33"/>
      <c r="B128" s="33"/>
      <c r="C128" s="33"/>
      <c r="D128" s="33"/>
      <c r="E128" s="33"/>
      <c r="F128" s="33"/>
      <c r="G128" s="33"/>
      <c r="H128" s="33"/>
      <c r="I128" s="33"/>
      <c r="J128" s="33"/>
      <c r="K128" s="32"/>
    </row>
    <row r="129" spans="1:11" x14ac:dyDescent="0.25">
      <c r="A129" s="33"/>
      <c r="B129" s="33"/>
      <c r="C129" s="33"/>
      <c r="D129" s="33"/>
      <c r="E129" s="33"/>
      <c r="F129" s="33"/>
      <c r="G129" s="33"/>
      <c r="H129" s="33"/>
      <c r="I129" s="33"/>
      <c r="J129" s="33"/>
      <c r="K129" s="32"/>
    </row>
    <row r="130" spans="1:11" x14ac:dyDescent="0.25">
      <c r="A130" s="33"/>
      <c r="B130" s="253" t="s">
        <v>132</v>
      </c>
      <c r="C130" s="254"/>
      <c r="D130" s="254"/>
      <c r="E130" s="255"/>
      <c r="F130" s="33"/>
      <c r="G130" s="33"/>
      <c r="H130" s="33"/>
      <c r="I130" s="33"/>
      <c r="J130" s="33"/>
      <c r="K130" s="32"/>
    </row>
    <row r="131" spans="1:11" x14ac:dyDescent="0.25">
      <c r="A131" s="33"/>
      <c r="B131" s="199" t="s">
        <v>81</v>
      </c>
      <c r="C131" s="199"/>
      <c r="D131" s="199"/>
      <c r="E131" s="199"/>
      <c r="F131" s="33"/>
      <c r="G131" s="33"/>
      <c r="H131" s="33"/>
      <c r="I131" s="33"/>
      <c r="J131" s="33"/>
      <c r="K131" s="32"/>
    </row>
    <row r="132" spans="1:11" x14ac:dyDescent="0.25">
      <c r="A132" s="33"/>
      <c r="B132" s="199"/>
      <c r="C132" s="199"/>
      <c r="D132" s="199"/>
      <c r="E132" s="199"/>
      <c r="F132" s="33"/>
      <c r="G132" s="33"/>
      <c r="H132" s="33"/>
      <c r="I132" s="33"/>
      <c r="J132" s="33"/>
      <c r="K132" s="32"/>
    </row>
    <row r="133" spans="1:11" x14ac:dyDescent="0.25">
      <c r="A133" s="33"/>
      <c r="B133" s="199" t="s">
        <v>67</v>
      </c>
      <c r="C133" s="199">
        <f>IF(C20="Tape - LVD", 1,0)</f>
        <v>0</v>
      </c>
      <c r="D133" s="199"/>
      <c r="E133" s="199"/>
      <c r="F133" s="33"/>
      <c r="G133" s="33"/>
      <c r="H133" s="33"/>
      <c r="I133" s="33"/>
      <c r="J133" s="33"/>
      <c r="K133" s="32"/>
    </row>
    <row r="134" spans="1:11" x14ac:dyDescent="0.25">
      <c r="A134" s="33"/>
      <c r="B134" s="199" t="s">
        <v>68</v>
      </c>
      <c r="C134" s="199">
        <f>IF(C21="Tape - LVD", 1,0)</f>
        <v>0</v>
      </c>
      <c r="D134" s="199"/>
      <c r="E134" s="199"/>
      <c r="F134" s="33"/>
      <c r="G134" s="33"/>
      <c r="H134" s="33"/>
      <c r="I134" s="33"/>
      <c r="J134" s="33"/>
      <c r="K134" s="32"/>
    </row>
    <row r="135" spans="1:11" x14ac:dyDescent="0.25">
      <c r="A135" s="33"/>
      <c r="B135" s="199" t="s">
        <v>69</v>
      </c>
      <c r="C135" s="199">
        <f>IF(C20="Tape - SAS", 1,0)</f>
        <v>0</v>
      </c>
      <c r="D135" s="199"/>
      <c r="E135" s="199"/>
      <c r="F135" s="33"/>
      <c r="G135" s="33"/>
      <c r="H135" s="33"/>
      <c r="I135" s="33"/>
      <c r="J135" s="33"/>
      <c r="K135" s="32"/>
    </row>
    <row r="136" spans="1:11" x14ac:dyDescent="0.25">
      <c r="A136" s="33"/>
      <c r="B136" s="199" t="s">
        <v>70</v>
      </c>
      <c r="C136" s="199">
        <f>IF(C21="Tape - SAS", 1,0)</f>
        <v>0</v>
      </c>
      <c r="D136" s="199"/>
      <c r="E136" s="199"/>
      <c r="F136" s="33"/>
      <c r="G136" s="33"/>
      <c r="H136" s="33"/>
      <c r="I136" s="33"/>
      <c r="J136" s="33"/>
      <c r="K136" s="32"/>
    </row>
    <row r="137" spans="1:11" x14ac:dyDescent="0.25">
      <c r="A137" s="33"/>
      <c r="B137" s="199"/>
      <c r="C137" s="199">
        <f>SUM(C133:C136)</f>
        <v>0</v>
      </c>
      <c r="D137" s="199"/>
      <c r="E137" s="199"/>
      <c r="F137" s="33"/>
      <c r="G137" s="33"/>
      <c r="H137" s="33"/>
      <c r="I137" s="33"/>
      <c r="J137" s="33"/>
      <c r="K137" s="32"/>
    </row>
    <row r="138" spans="1:11" x14ac:dyDescent="0.25">
      <c r="A138" s="33"/>
      <c r="B138" s="199" t="s">
        <v>72</v>
      </c>
      <c r="C138" s="199"/>
      <c r="D138" s="199"/>
      <c r="E138" s="199"/>
      <c r="F138" s="33"/>
      <c r="G138" s="33"/>
      <c r="H138" s="33"/>
      <c r="I138" s="33"/>
      <c r="J138" s="33"/>
      <c r="K138" s="32"/>
    </row>
    <row r="139" spans="1:11" x14ac:dyDescent="0.25">
      <c r="A139" s="33"/>
      <c r="B139" s="199" t="s">
        <v>73</v>
      </c>
      <c r="C139" s="199">
        <f>IF(C20="Tape - FC", 1,0)</f>
        <v>0</v>
      </c>
      <c r="D139" s="199"/>
      <c r="E139" s="199"/>
      <c r="F139" s="33"/>
      <c r="G139" s="33"/>
      <c r="H139" s="33"/>
      <c r="I139" s="33"/>
      <c r="J139" s="33"/>
      <c r="K139" s="32"/>
    </row>
    <row r="140" spans="1:11" x14ac:dyDescent="0.25">
      <c r="A140" s="33"/>
      <c r="B140" s="199" t="s">
        <v>73</v>
      </c>
      <c r="C140" s="199">
        <f>IF(C21="Tape - FC", 1,0)</f>
        <v>0</v>
      </c>
      <c r="D140" s="199"/>
      <c r="E140" s="199"/>
      <c r="F140" s="33"/>
      <c r="G140" s="33"/>
      <c r="H140" s="33"/>
      <c r="I140" s="33"/>
      <c r="J140" s="33"/>
      <c r="K140" s="32"/>
    </row>
    <row r="141" spans="1:11" x14ac:dyDescent="0.25">
      <c r="A141" s="33"/>
      <c r="B141" s="199" t="s">
        <v>140</v>
      </c>
      <c r="C141" s="199">
        <f>IF(C20="SAN - FC", 1,0)</f>
        <v>0</v>
      </c>
      <c r="D141" s="199"/>
      <c r="E141" s="199"/>
      <c r="F141" s="33"/>
      <c r="G141" s="33"/>
      <c r="H141" s="33"/>
      <c r="I141" s="33"/>
      <c r="J141" s="33"/>
      <c r="K141" s="32"/>
    </row>
    <row r="142" spans="1:11" x14ac:dyDescent="0.25">
      <c r="A142" s="33"/>
      <c r="B142" s="199" t="s">
        <v>140</v>
      </c>
      <c r="C142" s="199">
        <f>IF(C21="SAN - FC", 1,0)</f>
        <v>0</v>
      </c>
      <c r="D142" s="199"/>
      <c r="E142" s="199"/>
      <c r="F142" s="33"/>
      <c r="G142" s="33"/>
      <c r="H142" s="33"/>
      <c r="I142" s="33"/>
      <c r="J142" s="33"/>
      <c r="K142" s="32"/>
    </row>
    <row r="143" spans="1:11" x14ac:dyDescent="0.25">
      <c r="A143" s="33"/>
      <c r="B143" s="199" t="s">
        <v>74</v>
      </c>
      <c r="C143" s="199">
        <f>IF(G59="Fiber Channel", 1,0)</f>
        <v>0</v>
      </c>
      <c r="D143" s="199"/>
      <c r="E143" s="199"/>
      <c r="F143" s="33"/>
      <c r="G143" s="33"/>
      <c r="H143" s="33"/>
      <c r="I143" s="33"/>
      <c r="J143" s="33"/>
      <c r="K143" s="32"/>
    </row>
    <row r="144" spans="1:11" x14ac:dyDescent="0.25">
      <c r="A144" s="33"/>
      <c r="B144" s="199" t="s">
        <v>75</v>
      </c>
      <c r="C144" s="199">
        <f>IF(G60="Fiber Channel", 1,0)</f>
        <v>0</v>
      </c>
      <c r="D144" s="199"/>
      <c r="E144" s="199"/>
      <c r="F144" s="33"/>
      <c r="G144" s="33"/>
      <c r="H144" s="33"/>
      <c r="I144" s="33"/>
      <c r="J144" s="33"/>
      <c r="K144" s="32"/>
    </row>
    <row r="145" spans="1:11" x14ac:dyDescent="0.25">
      <c r="A145" s="33"/>
      <c r="B145" s="199" t="s">
        <v>76</v>
      </c>
      <c r="C145" s="199">
        <f>IF(G61="Fiber Channel", 1,0)</f>
        <v>0</v>
      </c>
      <c r="D145" s="199"/>
      <c r="E145" s="199"/>
      <c r="F145" s="33"/>
      <c r="G145" s="33"/>
      <c r="H145" s="33"/>
      <c r="I145" s="33"/>
      <c r="J145" s="33"/>
      <c r="K145" s="32"/>
    </row>
    <row r="146" spans="1:11" x14ac:dyDescent="0.25">
      <c r="A146" s="33"/>
      <c r="B146" s="199" t="s">
        <v>77</v>
      </c>
      <c r="C146" s="199">
        <f>IF(G62="Fiber Channel", 1,0)</f>
        <v>0</v>
      </c>
      <c r="D146" s="199"/>
      <c r="E146" s="199"/>
      <c r="F146" s="33"/>
      <c r="G146" s="33"/>
      <c r="H146" s="33"/>
      <c r="I146" s="33"/>
      <c r="J146" s="33"/>
      <c r="K146" s="32"/>
    </row>
    <row r="147" spans="1:11" x14ac:dyDescent="0.25">
      <c r="A147" s="33"/>
      <c r="B147" s="199" t="s">
        <v>78</v>
      </c>
      <c r="C147" s="199">
        <f>IF(G63="Fiber Channel", 1,0)</f>
        <v>0</v>
      </c>
      <c r="D147" s="199"/>
      <c r="E147" s="199"/>
      <c r="F147" s="33"/>
      <c r="G147" s="33"/>
      <c r="H147" s="33"/>
      <c r="I147" s="33"/>
      <c r="J147" s="33"/>
      <c r="K147" s="32"/>
    </row>
    <row r="148" spans="1:11" x14ac:dyDescent="0.25">
      <c r="A148" s="33"/>
      <c r="B148" s="199" t="s">
        <v>79</v>
      </c>
      <c r="C148" s="199">
        <f>SUM(C139:C147)</f>
        <v>0</v>
      </c>
      <c r="D148" s="199"/>
      <c r="E148" s="199"/>
      <c r="F148" s="33"/>
      <c r="G148" s="33"/>
      <c r="H148" s="33"/>
      <c r="I148" s="33"/>
      <c r="J148" s="33"/>
      <c r="K148" s="32"/>
    </row>
    <row r="149" spans="1:11" x14ac:dyDescent="0.25">
      <c r="A149" s="33"/>
      <c r="B149" s="199" t="s">
        <v>117</v>
      </c>
      <c r="C149" s="199">
        <f>IF(ISNUMBER(SEARCH("Yes",G31)),D29+D31+C151,D29+D31+D33+C151)</f>
        <v>0</v>
      </c>
      <c r="D149" s="199"/>
      <c r="E149" s="199"/>
      <c r="F149" s="33"/>
      <c r="G149" s="33"/>
      <c r="H149" s="33"/>
      <c r="I149" s="33"/>
      <c r="J149" s="33"/>
      <c r="K149" s="32"/>
    </row>
    <row r="150" spans="1:11" x14ac:dyDescent="0.25">
      <c r="A150" s="33"/>
      <c r="B150" s="199" t="s">
        <v>116</v>
      </c>
      <c r="C150" s="199">
        <f>IF(ISNUMBER(SEARCH("Yes",G31)),F29+F31+C151,F29+F31+F33+C151)</f>
        <v>0</v>
      </c>
      <c r="D150" s="199"/>
      <c r="E150" s="199"/>
      <c r="F150" s="33"/>
      <c r="G150" s="33"/>
      <c r="H150" s="33"/>
      <c r="I150" s="33"/>
      <c r="J150" s="33"/>
      <c r="K150" s="32"/>
    </row>
    <row r="151" spans="1:11" x14ac:dyDescent="0.25">
      <c r="A151" s="33"/>
      <c r="B151" s="199" t="s">
        <v>119</v>
      </c>
      <c r="C151" s="199">
        <f>IF(ISNUMBER(SEARCH("Windows",C37)),D35,0)</f>
        <v>0</v>
      </c>
      <c r="D151" s="199"/>
      <c r="E151" s="199"/>
      <c r="F151" s="33"/>
      <c r="G151" s="33"/>
      <c r="H151" s="33"/>
      <c r="I151" s="33"/>
      <c r="J151" s="33"/>
      <c r="K151" s="32"/>
    </row>
    <row r="152" spans="1:11" x14ac:dyDescent="0.25">
      <c r="A152" s="33"/>
      <c r="B152" s="199" t="s">
        <v>118</v>
      </c>
      <c r="C152" s="199">
        <f>IF(ISNUMBER(SEARCH("Windows",C37)),F35,0)</f>
        <v>0</v>
      </c>
      <c r="D152" s="199"/>
      <c r="E152" s="199"/>
      <c r="F152" s="33"/>
      <c r="G152" s="33"/>
      <c r="H152" s="33"/>
      <c r="I152" s="33"/>
      <c r="J152" s="33"/>
      <c r="K152" s="32"/>
    </row>
    <row r="153" spans="1:11" x14ac:dyDescent="0.25">
      <c r="A153" s="33"/>
      <c r="B153" s="199" t="s">
        <v>141</v>
      </c>
      <c r="C153" s="199">
        <f>IF(ISNUMBER(SEARCH("Linux",C37)),D35,0)</f>
        <v>0</v>
      </c>
      <c r="D153" s="199"/>
      <c r="E153" s="199"/>
      <c r="F153" s="33"/>
      <c r="G153" s="33"/>
      <c r="H153" s="33"/>
      <c r="I153" s="33"/>
      <c r="J153" s="33"/>
      <c r="K153" s="32"/>
    </row>
    <row r="154" spans="1:11" x14ac:dyDescent="0.25">
      <c r="A154" s="33"/>
      <c r="B154" s="199" t="s">
        <v>142</v>
      </c>
      <c r="C154" s="199">
        <f>IF(ISNUMBER(SEARCH("Linux",C37)),F35,0)</f>
        <v>0</v>
      </c>
      <c r="D154" s="199"/>
      <c r="E154" s="199"/>
      <c r="F154" s="33"/>
      <c r="G154" s="33"/>
      <c r="H154" s="33"/>
      <c r="I154" s="33"/>
      <c r="J154" s="33"/>
      <c r="K154" s="32"/>
    </row>
    <row r="155" spans="1:11" x14ac:dyDescent="0.25">
      <c r="A155" s="33"/>
      <c r="B155" s="199" t="s">
        <v>120</v>
      </c>
      <c r="C155" s="199">
        <f>IF(ISNUMBER(SEARCH("Solaris",C37)),D35,0)</f>
        <v>0</v>
      </c>
      <c r="D155" s="199"/>
      <c r="E155" s="199"/>
      <c r="F155" s="33"/>
      <c r="G155" s="33"/>
      <c r="H155" s="33"/>
      <c r="I155" s="33"/>
      <c r="J155" s="33"/>
      <c r="K155" s="32"/>
    </row>
    <row r="156" spans="1:11" x14ac:dyDescent="0.25">
      <c r="A156" s="33"/>
      <c r="B156" s="199" t="s">
        <v>121</v>
      </c>
      <c r="C156" s="199">
        <f>IF(ISNUMBER(SEARCH("Solaris",C37)),F35,0)</f>
        <v>0</v>
      </c>
      <c r="D156" s="199"/>
      <c r="E156" s="199"/>
      <c r="F156" s="33"/>
      <c r="G156" s="33"/>
      <c r="H156" s="33"/>
      <c r="I156" s="33"/>
      <c r="J156" s="33"/>
      <c r="K156" s="32"/>
    </row>
    <row r="157" spans="1:11" x14ac:dyDescent="0.25">
      <c r="A157" s="33"/>
      <c r="B157" s="33"/>
      <c r="C157" s="33"/>
      <c r="D157" s="33"/>
      <c r="E157" s="33"/>
      <c r="F157" s="33"/>
      <c r="G157" s="33"/>
      <c r="H157" s="33"/>
      <c r="I157" s="33"/>
      <c r="J157" s="33"/>
      <c r="K157" s="32"/>
    </row>
    <row r="158" spans="1:11" x14ac:dyDescent="0.25">
      <c r="A158" s="33"/>
      <c r="B158" s="33"/>
      <c r="C158" s="33"/>
      <c r="D158" s="33"/>
      <c r="E158" s="33"/>
      <c r="F158" s="33"/>
      <c r="G158" s="33"/>
      <c r="H158" s="33"/>
      <c r="I158" s="33"/>
      <c r="J158" s="33"/>
      <c r="K158" s="32"/>
    </row>
    <row r="159" spans="1:11" x14ac:dyDescent="0.25">
      <c r="A159" s="33"/>
      <c r="B159" s="33"/>
      <c r="C159" s="33"/>
      <c r="D159" s="33"/>
      <c r="E159" s="33"/>
      <c r="F159" s="33"/>
      <c r="G159" s="33"/>
      <c r="H159" s="33"/>
      <c r="I159" s="33"/>
      <c r="J159" s="33"/>
      <c r="K159" s="32"/>
    </row>
    <row r="160" spans="1:11" x14ac:dyDescent="0.25">
      <c r="A160" s="33"/>
      <c r="B160" s="33"/>
      <c r="C160" s="33"/>
      <c r="D160" s="33"/>
      <c r="E160" s="33"/>
      <c r="F160" s="33"/>
      <c r="G160" s="33"/>
      <c r="H160" s="33"/>
      <c r="I160" s="33"/>
      <c r="J160" s="33"/>
      <c r="K160" s="32"/>
    </row>
    <row r="161" spans="1:11" x14ac:dyDescent="0.25">
      <c r="A161" s="33"/>
      <c r="B161" s="33"/>
      <c r="C161" s="33"/>
      <c r="D161" s="33"/>
      <c r="E161" s="33"/>
      <c r="F161" s="33"/>
      <c r="G161" s="33"/>
      <c r="H161" s="33"/>
      <c r="I161" s="33"/>
      <c r="J161" s="33"/>
      <c r="K161" s="32"/>
    </row>
    <row r="162" spans="1:11" x14ac:dyDescent="0.25">
      <c r="A162" s="33"/>
      <c r="B162" s="33"/>
      <c r="C162" s="33"/>
      <c r="D162" s="33"/>
      <c r="E162" s="33"/>
      <c r="F162" s="33"/>
      <c r="G162" s="33"/>
      <c r="H162" s="33"/>
      <c r="I162" s="33"/>
      <c r="J162" s="33"/>
      <c r="K162" s="32"/>
    </row>
    <row r="163" spans="1:11" x14ac:dyDescent="0.25">
      <c r="A163" s="33"/>
      <c r="B163" s="33"/>
      <c r="C163" s="33"/>
      <c r="D163" s="33"/>
      <c r="E163" s="33"/>
      <c r="F163" s="33"/>
      <c r="G163" s="33"/>
      <c r="H163" s="33"/>
      <c r="I163" s="33"/>
      <c r="J163" s="33"/>
      <c r="K163" s="32"/>
    </row>
    <row r="164" spans="1:11" x14ac:dyDescent="0.25">
      <c r="A164" s="33"/>
      <c r="B164" s="33"/>
      <c r="C164" s="33"/>
      <c r="D164" s="33"/>
      <c r="E164" s="33"/>
      <c r="F164" s="33"/>
      <c r="G164" s="33"/>
      <c r="H164" s="33"/>
      <c r="I164" s="33"/>
      <c r="J164" s="33"/>
      <c r="K164" s="32"/>
    </row>
    <row r="165" spans="1:11" x14ac:dyDescent="0.25">
      <c r="A165" s="33"/>
      <c r="B165" s="33"/>
      <c r="C165" s="33"/>
      <c r="D165" s="33"/>
      <c r="E165" s="33"/>
      <c r="F165" s="33"/>
      <c r="G165" s="33"/>
      <c r="H165" s="33"/>
      <c r="I165" s="33"/>
      <c r="J165" s="33"/>
      <c r="K165" s="32"/>
    </row>
    <row r="166" spans="1:11" x14ac:dyDescent="0.25">
      <c r="A166" s="33"/>
      <c r="B166" s="33"/>
      <c r="C166" s="33"/>
      <c r="D166" s="33"/>
      <c r="E166" s="33"/>
      <c r="F166" s="33"/>
      <c r="G166" s="33"/>
      <c r="H166" s="33"/>
      <c r="I166" s="33"/>
      <c r="J166" s="33"/>
      <c r="K166" s="32"/>
    </row>
    <row r="167" spans="1:11" x14ac:dyDescent="0.25">
      <c r="A167" s="33"/>
      <c r="B167" s="33"/>
      <c r="C167" s="33"/>
      <c r="D167" s="33"/>
      <c r="E167" s="33"/>
      <c r="F167" s="33"/>
      <c r="G167" s="33"/>
      <c r="H167" s="33"/>
      <c r="I167" s="33"/>
      <c r="J167" s="33"/>
      <c r="K167" s="32"/>
    </row>
    <row r="168" spans="1:11" x14ac:dyDescent="0.25">
      <c r="A168" s="33"/>
      <c r="B168" s="33"/>
      <c r="C168" s="33"/>
      <c r="D168" s="33"/>
      <c r="E168" s="33"/>
      <c r="F168" s="33"/>
      <c r="G168" s="33"/>
      <c r="H168" s="33"/>
      <c r="I168" s="33"/>
      <c r="J168" s="33"/>
      <c r="K168" s="32"/>
    </row>
    <row r="169" spans="1:11" x14ac:dyDescent="0.25">
      <c r="A169" s="33"/>
      <c r="B169" s="33"/>
      <c r="C169" s="33"/>
      <c r="D169" s="33"/>
      <c r="E169" s="33"/>
      <c r="F169" s="33"/>
      <c r="G169" s="33"/>
      <c r="H169" s="33"/>
      <c r="I169" s="33"/>
      <c r="J169" s="33"/>
      <c r="K169" s="32"/>
    </row>
    <row r="170" spans="1:11" x14ac:dyDescent="0.25">
      <c r="A170" s="33"/>
      <c r="B170" s="33"/>
      <c r="C170" s="33"/>
      <c r="D170" s="33"/>
      <c r="E170" s="33"/>
      <c r="F170" s="33"/>
      <c r="G170" s="33"/>
      <c r="H170" s="33"/>
      <c r="I170" s="33"/>
      <c r="J170" s="33"/>
      <c r="K170" s="32"/>
    </row>
    <row r="171" spans="1:11" x14ac:dyDescent="0.25">
      <c r="A171" s="33"/>
      <c r="B171" s="33"/>
      <c r="C171" s="33"/>
      <c r="D171" s="33"/>
      <c r="E171" s="33"/>
      <c r="F171" s="33"/>
      <c r="G171" s="33"/>
      <c r="H171" s="33"/>
      <c r="I171" s="33"/>
      <c r="J171" s="33"/>
      <c r="K171" s="32"/>
    </row>
    <row r="172" spans="1:11" x14ac:dyDescent="0.25">
      <c r="A172" s="33"/>
      <c r="B172" s="33"/>
      <c r="C172" s="33"/>
      <c r="D172" s="33"/>
      <c r="E172" s="33"/>
      <c r="F172" s="33"/>
      <c r="G172" s="33"/>
      <c r="H172" s="33"/>
      <c r="I172" s="33"/>
      <c r="J172" s="33"/>
      <c r="K172" s="32"/>
    </row>
    <row r="173" spans="1:11" x14ac:dyDescent="0.25">
      <c r="A173" s="33"/>
      <c r="B173" s="33"/>
      <c r="C173" s="33"/>
      <c r="D173" s="33"/>
      <c r="E173" s="33"/>
      <c r="F173" s="33"/>
      <c r="G173" s="33"/>
      <c r="H173" s="33"/>
      <c r="I173" s="33"/>
      <c r="J173" s="33"/>
      <c r="K173" s="32"/>
    </row>
    <row r="174" spans="1:11" x14ac:dyDescent="0.25">
      <c r="A174" s="33"/>
      <c r="B174" s="33"/>
      <c r="C174" s="33"/>
      <c r="D174" s="33"/>
      <c r="E174" s="33"/>
      <c r="F174" s="33"/>
      <c r="G174" s="33"/>
      <c r="H174" s="33"/>
      <c r="I174" s="33"/>
      <c r="J174" s="33"/>
      <c r="K174" s="32"/>
    </row>
    <row r="175" spans="1:11" x14ac:dyDescent="0.25">
      <c r="A175" s="33"/>
      <c r="B175" s="33"/>
      <c r="C175" s="33"/>
      <c r="D175" s="33"/>
      <c r="E175" s="33"/>
      <c r="F175" s="33"/>
      <c r="G175" s="33"/>
      <c r="H175" s="33"/>
      <c r="I175" s="33"/>
      <c r="J175" s="33"/>
      <c r="K175" s="32"/>
    </row>
    <row r="176" spans="1:11" x14ac:dyDescent="0.25">
      <c r="A176" s="33"/>
      <c r="B176" s="33"/>
      <c r="C176" s="33"/>
      <c r="D176" s="33"/>
      <c r="E176" s="33"/>
      <c r="F176" s="33"/>
      <c r="G176" s="33"/>
      <c r="H176" s="33"/>
      <c r="I176" s="33"/>
      <c r="J176" s="33"/>
      <c r="K176" s="32"/>
    </row>
    <row r="177" spans="1:11" x14ac:dyDescent="0.25">
      <c r="A177" s="33"/>
      <c r="B177" s="33"/>
      <c r="C177" s="33"/>
      <c r="D177" s="33"/>
      <c r="E177" s="33"/>
      <c r="F177" s="33"/>
      <c r="G177" s="33"/>
      <c r="H177" s="33"/>
      <c r="I177" s="33"/>
      <c r="J177" s="33"/>
      <c r="K177" s="32"/>
    </row>
    <row r="178" spans="1:11" x14ac:dyDescent="0.25">
      <c r="A178" s="33"/>
      <c r="B178" s="33"/>
      <c r="C178" s="33"/>
      <c r="D178" s="33"/>
      <c r="E178" s="33"/>
      <c r="F178" s="33"/>
      <c r="G178" s="33"/>
      <c r="H178" s="33"/>
      <c r="I178" s="33"/>
      <c r="J178" s="33"/>
      <c r="K178" s="32"/>
    </row>
    <row r="179" spans="1:11" x14ac:dyDescent="0.25">
      <c r="A179" s="33"/>
      <c r="B179" s="33"/>
      <c r="C179" s="33"/>
      <c r="D179" s="33"/>
      <c r="E179" s="33"/>
      <c r="F179" s="33"/>
      <c r="G179" s="33"/>
      <c r="H179" s="33"/>
      <c r="I179" s="33"/>
      <c r="J179" s="33"/>
      <c r="K179" s="32"/>
    </row>
    <row r="180" spans="1:11" x14ac:dyDescent="0.25">
      <c r="A180" s="33"/>
      <c r="B180" s="33"/>
      <c r="C180" s="33"/>
      <c r="D180" s="33"/>
      <c r="E180" s="33"/>
      <c r="F180" s="33"/>
      <c r="G180" s="33"/>
      <c r="H180" s="33"/>
      <c r="I180" s="33"/>
      <c r="J180" s="33"/>
      <c r="K180" s="32"/>
    </row>
    <row r="181" spans="1:11" x14ac:dyDescent="0.25">
      <c r="A181" s="33"/>
      <c r="B181" s="33"/>
      <c r="C181" s="33"/>
      <c r="D181" s="33"/>
      <c r="E181" s="33"/>
      <c r="F181" s="33"/>
      <c r="G181" s="33"/>
      <c r="H181" s="33"/>
      <c r="I181" s="33"/>
      <c r="J181" s="33"/>
      <c r="K181" s="32"/>
    </row>
    <row r="182" spans="1:11" x14ac:dyDescent="0.25">
      <c r="A182" s="33"/>
      <c r="B182" s="33"/>
      <c r="C182" s="33"/>
      <c r="D182" s="33"/>
      <c r="E182" s="33"/>
      <c r="F182" s="33"/>
      <c r="G182" s="33"/>
      <c r="H182" s="33"/>
      <c r="I182" s="33"/>
      <c r="J182" s="33"/>
      <c r="K182" s="32"/>
    </row>
    <row r="183" spans="1:11" x14ac:dyDescent="0.25">
      <c r="A183" s="33"/>
      <c r="B183" s="33"/>
      <c r="C183" s="33"/>
      <c r="D183" s="33"/>
      <c r="E183" s="33"/>
      <c r="F183" s="33"/>
      <c r="G183" s="33"/>
      <c r="H183" s="33"/>
      <c r="I183" s="33"/>
      <c r="J183" s="33"/>
      <c r="K183" s="32"/>
    </row>
    <row r="184" spans="1:11" x14ac:dyDescent="0.25">
      <c r="A184" s="33"/>
      <c r="B184" s="33"/>
      <c r="C184" s="33"/>
      <c r="D184" s="33"/>
      <c r="E184" s="33"/>
      <c r="F184" s="33"/>
      <c r="G184" s="33"/>
      <c r="H184" s="33"/>
      <c r="I184" s="33"/>
      <c r="J184" s="33"/>
      <c r="K184" s="32"/>
    </row>
    <row r="185" spans="1:11" x14ac:dyDescent="0.25">
      <c r="A185" s="33"/>
      <c r="B185" s="33"/>
      <c r="C185" s="33"/>
      <c r="D185" s="33"/>
      <c r="E185" s="33"/>
      <c r="F185" s="33"/>
      <c r="G185" s="33"/>
      <c r="H185" s="33"/>
      <c r="I185" s="33"/>
      <c r="J185" s="33"/>
      <c r="K185" s="32"/>
    </row>
    <row r="186" spans="1:11" x14ac:dyDescent="0.25">
      <c r="A186" s="33"/>
      <c r="B186" s="33"/>
      <c r="C186" s="33"/>
      <c r="D186" s="33"/>
      <c r="E186" s="33"/>
      <c r="F186" s="33"/>
      <c r="G186" s="33"/>
      <c r="H186" s="33"/>
      <c r="I186" s="33"/>
      <c r="J186" s="33"/>
      <c r="K186" s="32"/>
    </row>
    <row r="187" spans="1:11" x14ac:dyDescent="0.25">
      <c r="A187" s="33"/>
      <c r="B187" s="33"/>
      <c r="C187" s="33"/>
      <c r="D187" s="33"/>
      <c r="E187" s="33"/>
      <c r="F187" s="33"/>
      <c r="G187" s="33"/>
      <c r="H187" s="33"/>
      <c r="I187" s="33"/>
      <c r="J187" s="33"/>
      <c r="K187" s="32"/>
    </row>
    <row r="188" spans="1:11" x14ac:dyDescent="0.25">
      <c r="A188" s="33"/>
      <c r="B188" s="33"/>
      <c r="C188" s="33"/>
      <c r="D188" s="33"/>
      <c r="E188" s="33"/>
      <c r="F188" s="33"/>
      <c r="G188" s="33"/>
      <c r="H188" s="33"/>
      <c r="I188" s="33"/>
      <c r="J188" s="33"/>
      <c r="K188" s="32"/>
    </row>
    <row r="189" spans="1:11" x14ac:dyDescent="0.25">
      <c r="A189" s="33"/>
      <c r="B189" s="33"/>
      <c r="C189" s="33"/>
      <c r="D189" s="33"/>
      <c r="E189" s="33"/>
      <c r="F189" s="33"/>
      <c r="G189" s="33"/>
      <c r="H189" s="33"/>
      <c r="I189" s="33"/>
      <c r="J189" s="33"/>
      <c r="K189" s="32"/>
    </row>
    <row r="190" spans="1:11" x14ac:dyDescent="0.25">
      <c r="A190" s="33"/>
      <c r="B190" s="33"/>
      <c r="C190" s="33"/>
      <c r="D190" s="33"/>
      <c r="E190" s="33"/>
      <c r="F190" s="33"/>
      <c r="G190" s="33"/>
      <c r="H190" s="33"/>
      <c r="I190" s="33"/>
      <c r="J190" s="33"/>
      <c r="K190" s="32"/>
    </row>
    <row r="191" spans="1:11" x14ac:dyDescent="0.25">
      <c r="A191" s="33"/>
      <c r="B191" s="33"/>
      <c r="C191" s="33"/>
      <c r="D191" s="33"/>
      <c r="E191" s="33"/>
      <c r="F191" s="33"/>
      <c r="G191" s="33"/>
      <c r="H191" s="33"/>
      <c r="I191" s="33"/>
      <c r="J191" s="33"/>
      <c r="K191" s="32"/>
    </row>
    <row r="192" spans="1:11" x14ac:dyDescent="0.25">
      <c r="A192" s="33"/>
      <c r="B192" s="33"/>
      <c r="C192" s="33"/>
      <c r="D192" s="33"/>
      <c r="E192" s="33"/>
      <c r="F192" s="33"/>
      <c r="G192" s="33"/>
      <c r="H192" s="33"/>
      <c r="I192" s="33"/>
      <c r="J192" s="33"/>
      <c r="K192" s="32"/>
    </row>
    <row r="193" spans="1:11" x14ac:dyDescent="0.25">
      <c r="A193" s="33"/>
      <c r="B193" s="33"/>
      <c r="C193" s="33"/>
      <c r="D193" s="33"/>
      <c r="E193" s="33"/>
      <c r="F193" s="33"/>
      <c r="G193" s="33"/>
      <c r="H193" s="33"/>
      <c r="I193" s="33"/>
      <c r="J193" s="33"/>
      <c r="K193" s="32"/>
    </row>
    <row r="194" spans="1:11" x14ac:dyDescent="0.25">
      <c r="A194" s="33"/>
      <c r="B194" s="33"/>
      <c r="C194" s="33"/>
      <c r="D194" s="33"/>
      <c r="E194" s="33"/>
      <c r="F194" s="33"/>
      <c r="G194" s="33"/>
      <c r="H194" s="33"/>
      <c r="I194" s="33"/>
      <c r="J194" s="33"/>
      <c r="K194" s="32"/>
    </row>
    <row r="195" spans="1:11" x14ac:dyDescent="0.25">
      <c r="A195" s="33"/>
      <c r="B195" s="33"/>
      <c r="C195" s="33"/>
      <c r="D195" s="33"/>
      <c r="E195" s="33"/>
      <c r="F195" s="33"/>
      <c r="G195" s="33"/>
      <c r="H195" s="33"/>
      <c r="I195" s="33"/>
      <c r="J195" s="33"/>
      <c r="K195" s="32"/>
    </row>
    <row r="196" spans="1:11" x14ac:dyDescent="0.25">
      <c r="A196" s="33"/>
      <c r="B196" s="33"/>
      <c r="C196" s="33"/>
      <c r="D196" s="33"/>
      <c r="E196" s="33"/>
      <c r="F196" s="33"/>
      <c r="G196" s="33"/>
      <c r="H196" s="33"/>
      <c r="I196" s="33"/>
      <c r="J196" s="33"/>
      <c r="K196" s="32"/>
    </row>
    <row r="197" spans="1:11" x14ac:dyDescent="0.25">
      <c r="A197" s="33"/>
      <c r="B197" s="33"/>
      <c r="C197" s="33"/>
      <c r="D197" s="33"/>
      <c r="E197" s="33"/>
      <c r="F197" s="33"/>
      <c r="G197" s="33"/>
      <c r="H197" s="33"/>
      <c r="I197" s="33"/>
      <c r="J197" s="33"/>
      <c r="K197" s="32"/>
    </row>
    <row r="198" spans="1:11" x14ac:dyDescent="0.25">
      <c r="A198" s="33"/>
      <c r="B198" s="33"/>
      <c r="C198" s="33"/>
      <c r="D198" s="33"/>
      <c r="E198" s="33"/>
      <c r="F198" s="33"/>
      <c r="G198" s="33"/>
      <c r="H198" s="33"/>
      <c r="I198" s="33"/>
      <c r="J198" s="33"/>
      <c r="K198" s="32"/>
    </row>
    <row r="199" spans="1:11" x14ac:dyDescent="0.25">
      <c r="A199" s="33"/>
      <c r="B199" s="33"/>
      <c r="C199" s="33"/>
      <c r="D199" s="33"/>
      <c r="E199" s="33"/>
      <c r="F199" s="33"/>
      <c r="G199" s="33"/>
      <c r="H199" s="33"/>
      <c r="I199" s="33"/>
      <c r="J199" s="33"/>
      <c r="K199" s="32"/>
    </row>
    <row r="200" spans="1:11" x14ac:dyDescent="0.25">
      <c r="A200" s="33"/>
      <c r="B200" s="33"/>
      <c r="C200" s="33"/>
      <c r="D200" s="33"/>
      <c r="E200" s="33"/>
      <c r="F200" s="33"/>
      <c r="G200" s="33"/>
      <c r="H200" s="33"/>
      <c r="I200" s="33"/>
      <c r="J200" s="33"/>
      <c r="K200" s="32"/>
    </row>
    <row r="201" spans="1:11" x14ac:dyDescent="0.25">
      <c r="A201" s="33"/>
      <c r="B201" s="33"/>
      <c r="C201" s="33"/>
      <c r="D201" s="33"/>
      <c r="E201" s="33"/>
      <c r="F201" s="33"/>
      <c r="G201" s="33"/>
      <c r="H201" s="33"/>
      <c r="I201" s="33"/>
      <c r="J201" s="33"/>
      <c r="K201" s="32"/>
    </row>
    <row r="202" spans="1:11" x14ac:dyDescent="0.25">
      <c r="A202" s="33"/>
      <c r="B202" s="33"/>
      <c r="C202" s="33"/>
      <c r="D202" s="33"/>
      <c r="E202" s="33"/>
      <c r="F202" s="33"/>
      <c r="G202" s="33"/>
      <c r="H202" s="33"/>
      <c r="I202" s="33"/>
      <c r="J202" s="33"/>
      <c r="K202" s="32"/>
    </row>
    <row r="203" spans="1:11" x14ac:dyDescent="0.25">
      <c r="A203" s="33"/>
      <c r="B203" s="33"/>
      <c r="C203" s="33"/>
      <c r="D203" s="33"/>
      <c r="E203" s="33"/>
      <c r="F203" s="33"/>
      <c r="G203" s="33"/>
      <c r="H203" s="33"/>
      <c r="I203" s="33"/>
      <c r="J203" s="33"/>
      <c r="K203" s="32"/>
    </row>
    <row r="204" spans="1:11" x14ac:dyDescent="0.25">
      <c r="A204" s="33"/>
      <c r="B204" s="33"/>
      <c r="C204" s="33"/>
      <c r="D204" s="33"/>
      <c r="E204" s="33"/>
      <c r="F204" s="33"/>
      <c r="G204" s="33"/>
      <c r="H204" s="33"/>
      <c r="I204" s="33"/>
      <c r="J204" s="33"/>
      <c r="K204" s="32"/>
    </row>
    <row r="205" spans="1:11" x14ac:dyDescent="0.25">
      <c r="A205" s="33"/>
      <c r="B205" s="33"/>
      <c r="C205" s="33"/>
      <c r="D205" s="33"/>
      <c r="E205" s="33"/>
      <c r="F205" s="33"/>
      <c r="G205" s="33"/>
      <c r="H205" s="33"/>
      <c r="I205" s="33"/>
      <c r="J205" s="33"/>
      <c r="K205" s="32"/>
    </row>
    <row r="206" spans="1:11" x14ac:dyDescent="0.25">
      <c r="A206" s="33"/>
      <c r="B206" s="33"/>
      <c r="C206" s="33"/>
      <c r="D206" s="33"/>
      <c r="E206" s="33"/>
      <c r="F206" s="33"/>
      <c r="G206" s="33"/>
      <c r="H206" s="33"/>
      <c r="I206" s="33"/>
      <c r="J206" s="33"/>
      <c r="K206" s="32"/>
    </row>
    <row r="207" spans="1:11" x14ac:dyDescent="0.25">
      <c r="A207" s="33"/>
      <c r="B207" s="33"/>
      <c r="C207" s="33"/>
      <c r="D207" s="33"/>
      <c r="E207" s="33"/>
      <c r="F207" s="33"/>
      <c r="G207" s="33"/>
      <c r="H207" s="33"/>
      <c r="I207" s="33"/>
      <c r="J207" s="33"/>
      <c r="K207" s="32"/>
    </row>
    <row r="208" spans="1:11" x14ac:dyDescent="0.25">
      <c r="A208" s="33"/>
      <c r="B208" s="33"/>
      <c r="C208" s="33"/>
      <c r="D208" s="33"/>
      <c r="E208" s="33"/>
      <c r="F208" s="33"/>
      <c r="G208" s="33"/>
      <c r="H208" s="33"/>
      <c r="I208" s="33"/>
      <c r="J208" s="33"/>
      <c r="K208" s="32"/>
    </row>
    <row r="209" spans="1:11" x14ac:dyDescent="0.25">
      <c r="A209" s="33"/>
      <c r="B209" s="33"/>
      <c r="C209" s="33"/>
      <c r="D209" s="33"/>
      <c r="E209" s="33"/>
      <c r="F209" s="33"/>
      <c r="G209" s="33"/>
      <c r="H209" s="33"/>
      <c r="I209" s="33"/>
      <c r="J209" s="33"/>
      <c r="K209" s="32"/>
    </row>
    <row r="210" spans="1:11" x14ac:dyDescent="0.25">
      <c r="A210" s="33"/>
      <c r="B210" s="33"/>
      <c r="C210" s="33"/>
      <c r="D210" s="33"/>
      <c r="E210" s="33"/>
      <c r="F210" s="33"/>
      <c r="G210" s="33"/>
      <c r="H210" s="33"/>
      <c r="I210" s="33"/>
      <c r="J210" s="33"/>
      <c r="K210" s="32"/>
    </row>
    <row r="211" spans="1:11" x14ac:dyDescent="0.25">
      <c r="A211" s="33"/>
      <c r="B211" s="33"/>
      <c r="C211" s="33"/>
      <c r="D211" s="33"/>
      <c r="E211" s="33"/>
      <c r="F211" s="33"/>
      <c r="G211" s="33"/>
      <c r="H211" s="33"/>
      <c r="I211" s="33"/>
      <c r="J211" s="33"/>
      <c r="K211" s="32"/>
    </row>
    <row r="212" spans="1:11" x14ac:dyDescent="0.25">
      <c r="A212" s="33"/>
      <c r="B212" s="33"/>
      <c r="C212" s="33"/>
      <c r="D212" s="33"/>
      <c r="E212" s="33"/>
      <c r="F212" s="33"/>
      <c r="G212" s="33"/>
      <c r="H212" s="33"/>
      <c r="I212" s="33"/>
      <c r="J212" s="33"/>
      <c r="K212" s="32"/>
    </row>
    <row r="213" spans="1:11" x14ac:dyDescent="0.25">
      <c r="A213" s="33"/>
      <c r="B213" s="33"/>
      <c r="C213" s="33"/>
      <c r="D213" s="33"/>
      <c r="E213" s="33"/>
      <c r="F213" s="33"/>
      <c r="G213" s="33"/>
      <c r="H213" s="33"/>
      <c r="I213" s="33"/>
      <c r="J213" s="33"/>
      <c r="K213" s="32"/>
    </row>
    <row r="214" spans="1:11" x14ac:dyDescent="0.25">
      <c r="A214" s="33"/>
      <c r="B214" s="33"/>
      <c r="C214" s="33"/>
      <c r="D214" s="33"/>
      <c r="E214" s="33"/>
      <c r="F214" s="33"/>
      <c r="G214" s="33"/>
      <c r="H214" s="33"/>
      <c r="I214" s="33"/>
      <c r="J214" s="33"/>
      <c r="K214" s="32"/>
    </row>
    <row r="215" spans="1:11" x14ac:dyDescent="0.25">
      <c r="A215" s="33"/>
      <c r="B215" s="33"/>
      <c r="C215" s="33"/>
      <c r="D215" s="33"/>
      <c r="E215" s="33"/>
      <c r="F215" s="33"/>
      <c r="G215" s="33"/>
      <c r="H215" s="33"/>
      <c r="I215" s="33"/>
      <c r="J215" s="33"/>
      <c r="K215" s="32"/>
    </row>
    <row r="216" spans="1:11" x14ac:dyDescent="0.25">
      <c r="A216" s="33"/>
      <c r="B216" s="33"/>
      <c r="C216" s="33"/>
      <c r="D216" s="33"/>
      <c r="E216" s="33"/>
      <c r="F216" s="33"/>
      <c r="G216" s="33"/>
      <c r="H216" s="33"/>
      <c r="I216" s="33"/>
      <c r="J216" s="33"/>
      <c r="K216" s="32"/>
    </row>
    <row r="217" spans="1:11" x14ac:dyDescent="0.25">
      <c r="A217" s="33"/>
      <c r="B217" s="33"/>
      <c r="C217" s="33"/>
      <c r="D217" s="33"/>
      <c r="E217" s="33"/>
      <c r="F217" s="33"/>
      <c r="G217" s="33"/>
      <c r="H217" s="33"/>
      <c r="I217" s="33"/>
      <c r="J217" s="33"/>
      <c r="K217" s="32"/>
    </row>
    <row r="218" spans="1:11" x14ac:dyDescent="0.25">
      <c r="A218" s="33"/>
      <c r="B218" s="33"/>
      <c r="C218" s="33"/>
      <c r="D218" s="33"/>
      <c r="E218" s="33"/>
      <c r="F218" s="33"/>
      <c r="G218" s="33"/>
      <c r="H218" s="33"/>
      <c r="I218" s="33"/>
      <c r="J218" s="33"/>
      <c r="K218" s="32"/>
    </row>
    <row r="219" spans="1:11" x14ac:dyDescent="0.25">
      <c r="A219" s="33"/>
      <c r="B219" s="33"/>
      <c r="C219" s="33"/>
      <c r="D219" s="33"/>
      <c r="E219" s="33"/>
      <c r="F219" s="33"/>
      <c r="G219" s="33"/>
      <c r="H219" s="33"/>
      <c r="I219" s="33"/>
      <c r="J219" s="33"/>
      <c r="K219" s="32"/>
    </row>
    <row r="220" spans="1:11" x14ac:dyDescent="0.25">
      <c r="A220" s="33"/>
      <c r="B220" s="33"/>
      <c r="C220" s="33"/>
      <c r="D220" s="33"/>
      <c r="E220" s="33"/>
      <c r="F220" s="33"/>
      <c r="G220" s="33"/>
      <c r="H220" s="33"/>
      <c r="I220" s="33"/>
      <c r="J220" s="33"/>
      <c r="K220" s="32"/>
    </row>
    <row r="221" spans="1:11" x14ac:dyDescent="0.25">
      <c r="A221" s="33"/>
      <c r="B221" s="33"/>
      <c r="C221" s="33"/>
      <c r="D221" s="33"/>
      <c r="E221" s="33"/>
      <c r="F221" s="33"/>
      <c r="G221" s="33"/>
      <c r="H221" s="33"/>
      <c r="I221" s="33"/>
      <c r="J221" s="33"/>
      <c r="K221" s="32"/>
    </row>
    <row r="222" spans="1:11" x14ac:dyDescent="0.25">
      <c r="A222" s="33"/>
      <c r="B222" s="33"/>
      <c r="C222" s="33"/>
      <c r="D222" s="33"/>
      <c r="E222" s="33"/>
      <c r="F222" s="33"/>
      <c r="G222" s="33"/>
      <c r="H222" s="33"/>
      <c r="I222" s="33"/>
      <c r="J222" s="33"/>
      <c r="K222" s="32"/>
    </row>
    <row r="223" spans="1:11" x14ac:dyDescent="0.25">
      <c r="A223" s="33"/>
      <c r="B223" s="33"/>
      <c r="C223" s="33"/>
      <c r="D223" s="33"/>
      <c r="E223" s="33"/>
      <c r="F223" s="33"/>
      <c r="G223" s="33"/>
      <c r="H223" s="33"/>
      <c r="I223" s="33"/>
      <c r="J223" s="33"/>
      <c r="K223" s="32"/>
    </row>
    <row r="224" spans="1:11" x14ac:dyDescent="0.25">
      <c r="A224" s="33"/>
      <c r="B224" s="33"/>
      <c r="C224" s="33"/>
      <c r="D224" s="33"/>
      <c r="E224" s="33"/>
      <c r="F224" s="33"/>
      <c r="G224" s="33"/>
      <c r="H224" s="33"/>
      <c r="I224" s="33"/>
      <c r="J224" s="33"/>
      <c r="K224" s="32"/>
    </row>
    <row r="225" spans="1:11" x14ac:dyDescent="0.25">
      <c r="A225" s="33"/>
      <c r="B225" s="33"/>
      <c r="C225" s="33"/>
      <c r="D225" s="33"/>
      <c r="E225" s="33"/>
      <c r="F225" s="33"/>
      <c r="G225" s="33"/>
      <c r="H225" s="33"/>
      <c r="I225" s="33"/>
      <c r="J225" s="33"/>
      <c r="K225" s="32"/>
    </row>
    <row r="226" spans="1:11" x14ac:dyDescent="0.25">
      <c r="A226" s="33"/>
      <c r="B226" s="33"/>
      <c r="C226" s="33"/>
      <c r="D226" s="33"/>
      <c r="E226" s="33"/>
      <c r="F226" s="33"/>
      <c r="G226" s="33"/>
      <c r="H226" s="33"/>
      <c r="I226" s="33"/>
      <c r="J226" s="33"/>
      <c r="K226" s="32"/>
    </row>
    <row r="227" spans="1:11" x14ac:dyDescent="0.25">
      <c r="A227" s="33"/>
      <c r="B227" s="33"/>
      <c r="C227" s="33"/>
      <c r="D227" s="33"/>
      <c r="E227" s="33"/>
      <c r="F227" s="33"/>
      <c r="G227" s="33"/>
      <c r="H227" s="33"/>
      <c r="I227" s="33"/>
      <c r="J227" s="33"/>
      <c r="K227" s="32"/>
    </row>
    <row r="228" spans="1:11" x14ac:dyDescent="0.25">
      <c r="A228" s="33"/>
      <c r="B228" s="33"/>
      <c r="C228" s="33"/>
      <c r="D228" s="33"/>
      <c r="E228" s="33"/>
      <c r="F228" s="33"/>
      <c r="G228" s="33"/>
      <c r="H228" s="33"/>
      <c r="I228" s="33"/>
      <c r="J228" s="33"/>
      <c r="K228" s="32"/>
    </row>
    <row r="229" spans="1:11" x14ac:dyDescent="0.25">
      <c r="A229" s="33"/>
      <c r="B229" s="33"/>
      <c r="C229" s="33"/>
      <c r="D229" s="33"/>
      <c r="E229" s="33"/>
      <c r="F229" s="33"/>
      <c r="G229" s="33"/>
      <c r="H229" s="33"/>
      <c r="I229" s="33"/>
      <c r="J229" s="33"/>
      <c r="K229" s="32"/>
    </row>
    <row r="230" spans="1:11" x14ac:dyDescent="0.25">
      <c r="A230" s="33"/>
      <c r="B230" s="33"/>
      <c r="C230" s="33"/>
      <c r="D230" s="33"/>
      <c r="E230" s="33"/>
      <c r="F230" s="33"/>
      <c r="G230" s="33"/>
      <c r="H230" s="33"/>
      <c r="I230" s="33"/>
      <c r="J230" s="33"/>
      <c r="K230" s="32"/>
    </row>
    <row r="231" spans="1:11" x14ac:dyDescent="0.25">
      <c r="A231" s="33"/>
      <c r="B231" s="33"/>
      <c r="C231" s="33"/>
      <c r="D231" s="33"/>
      <c r="E231" s="33"/>
      <c r="F231" s="33"/>
      <c r="G231" s="33"/>
      <c r="H231" s="33"/>
      <c r="I231" s="33"/>
      <c r="J231" s="33"/>
      <c r="K231" s="32"/>
    </row>
    <row r="232" spans="1:11" x14ac:dyDescent="0.25">
      <c r="A232" s="33"/>
      <c r="B232" s="33"/>
      <c r="C232" s="33"/>
      <c r="D232" s="33"/>
      <c r="E232" s="33"/>
      <c r="F232" s="33"/>
      <c r="G232" s="33"/>
      <c r="H232" s="33"/>
      <c r="I232" s="33"/>
      <c r="J232" s="33"/>
      <c r="K232" s="32"/>
    </row>
    <row r="233" spans="1:11" x14ac:dyDescent="0.25">
      <c r="A233" s="33"/>
      <c r="B233" s="33"/>
      <c r="C233" s="33"/>
      <c r="D233" s="33"/>
      <c r="E233" s="33"/>
      <c r="F233" s="33"/>
      <c r="G233" s="33"/>
      <c r="H233" s="33"/>
      <c r="I233" s="33"/>
      <c r="J233" s="33"/>
      <c r="K233" s="32"/>
    </row>
    <row r="234" spans="1:11" x14ac:dyDescent="0.25">
      <c r="A234" s="33"/>
      <c r="B234" s="33"/>
      <c r="C234" s="33"/>
      <c r="D234" s="33"/>
      <c r="E234" s="33"/>
      <c r="F234" s="33"/>
      <c r="G234" s="33"/>
      <c r="H234" s="33"/>
      <c r="I234" s="33"/>
      <c r="J234" s="33"/>
      <c r="K234" s="32"/>
    </row>
    <row r="235" spans="1:11" x14ac:dyDescent="0.25">
      <c r="A235" s="33"/>
      <c r="B235" s="33"/>
      <c r="C235" s="33"/>
      <c r="D235" s="33"/>
      <c r="E235" s="33"/>
      <c r="F235" s="33"/>
      <c r="G235" s="33"/>
      <c r="H235" s="33"/>
      <c r="I235" s="33"/>
      <c r="J235" s="33"/>
      <c r="K235" s="32"/>
    </row>
    <row r="236" spans="1:11" x14ac:dyDescent="0.25">
      <c r="A236" s="33"/>
      <c r="B236" s="33"/>
      <c r="C236" s="33"/>
      <c r="D236" s="33"/>
      <c r="E236" s="33"/>
      <c r="F236" s="33"/>
      <c r="G236" s="33"/>
      <c r="H236" s="33"/>
      <c r="I236" s="33"/>
      <c r="J236" s="33"/>
      <c r="K236" s="32"/>
    </row>
    <row r="237" spans="1:11" x14ac:dyDescent="0.25">
      <c r="A237" s="33"/>
      <c r="B237" s="33"/>
      <c r="C237" s="33"/>
      <c r="D237" s="33"/>
      <c r="E237" s="33"/>
      <c r="F237" s="33"/>
      <c r="G237" s="33"/>
      <c r="H237" s="33"/>
      <c r="I237" s="33"/>
      <c r="J237" s="33"/>
      <c r="K237" s="32"/>
    </row>
    <row r="238" spans="1:11" x14ac:dyDescent="0.25">
      <c r="A238" s="33"/>
      <c r="B238" s="33"/>
      <c r="C238" s="33"/>
      <c r="D238" s="33"/>
      <c r="E238" s="33"/>
      <c r="F238" s="33"/>
      <c r="G238" s="33"/>
      <c r="H238" s="33"/>
      <c r="I238" s="33"/>
      <c r="J238" s="33"/>
      <c r="K238" s="32"/>
    </row>
    <row r="239" spans="1:11" x14ac:dyDescent="0.25">
      <c r="A239" s="33"/>
      <c r="B239" s="33"/>
      <c r="C239" s="33"/>
      <c r="D239" s="33"/>
      <c r="E239" s="33"/>
      <c r="F239" s="33"/>
      <c r="G239" s="33"/>
      <c r="H239" s="33"/>
      <c r="I239" s="33"/>
      <c r="J239" s="33"/>
      <c r="K239" s="32"/>
    </row>
    <row r="240" spans="1:11" x14ac:dyDescent="0.25">
      <c r="A240" s="33"/>
      <c r="B240" s="33"/>
      <c r="C240" s="33"/>
      <c r="D240" s="33"/>
      <c r="E240" s="33"/>
      <c r="F240" s="33"/>
      <c r="G240" s="33"/>
      <c r="H240" s="33"/>
      <c r="I240" s="33"/>
      <c r="J240" s="33"/>
      <c r="K240" s="32"/>
    </row>
    <row r="241" spans="1:11" x14ac:dyDescent="0.25">
      <c r="A241" s="33"/>
      <c r="B241" s="33"/>
      <c r="C241" s="33"/>
      <c r="D241" s="33"/>
      <c r="E241" s="33"/>
      <c r="F241" s="33"/>
      <c r="G241" s="33"/>
      <c r="H241" s="33"/>
      <c r="I241" s="33"/>
      <c r="J241" s="33"/>
      <c r="K241" s="32"/>
    </row>
    <row r="242" spans="1:11" x14ac:dyDescent="0.25">
      <c r="A242" s="33"/>
      <c r="B242" s="33"/>
      <c r="C242" s="33"/>
      <c r="D242" s="33"/>
      <c r="E242" s="33"/>
      <c r="F242" s="33"/>
      <c r="G242" s="33"/>
      <c r="H242" s="33"/>
      <c r="I242" s="33"/>
      <c r="J242" s="33"/>
      <c r="K242" s="32"/>
    </row>
    <row r="243" spans="1:11" x14ac:dyDescent="0.25">
      <c r="A243" s="33"/>
      <c r="B243" s="33"/>
      <c r="C243" s="33"/>
      <c r="D243" s="33"/>
      <c r="E243" s="33"/>
      <c r="F243" s="33"/>
      <c r="G243" s="33"/>
      <c r="H243" s="33"/>
      <c r="I243" s="33"/>
      <c r="J243" s="33"/>
      <c r="K243" s="32"/>
    </row>
    <row r="244" spans="1:11" x14ac:dyDescent="0.25">
      <c r="A244" s="33"/>
      <c r="B244" s="33"/>
      <c r="C244" s="33"/>
      <c r="D244" s="33"/>
      <c r="E244" s="33"/>
      <c r="F244" s="33"/>
      <c r="G244" s="33"/>
      <c r="H244" s="33"/>
      <c r="I244" s="33"/>
      <c r="J244" s="33"/>
      <c r="K244" s="32"/>
    </row>
    <row r="245" spans="1:11" x14ac:dyDescent="0.25">
      <c r="A245" s="33"/>
      <c r="B245" s="33"/>
      <c r="C245" s="33"/>
      <c r="D245" s="33"/>
      <c r="E245" s="33"/>
      <c r="F245" s="33"/>
      <c r="G245" s="33"/>
      <c r="H245" s="33"/>
      <c r="I245" s="33"/>
      <c r="J245" s="33"/>
      <c r="K245" s="32"/>
    </row>
    <row r="246" spans="1:11" x14ac:dyDescent="0.25">
      <c r="A246" s="33"/>
      <c r="B246" s="33"/>
      <c r="C246" s="33"/>
      <c r="D246" s="33"/>
      <c r="E246" s="33"/>
      <c r="F246" s="33"/>
      <c r="G246" s="33"/>
      <c r="H246" s="33"/>
      <c r="I246" s="33"/>
      <c r="J246" s="33"/>
      <c r="K246" s="32"/>
    </row>
    <row r="247" spans="1:11" x14ac:dyDescent="0.25">
      <c r="A247" s="33"/>
      <c r="B247" s="33"/>
      <c r="C247" s="33"/>
      <c r="D247" s="33"/>
      <c r="E247" s="33"/>
      <c r="F247" s="33"/>
      <c r="G247" s="33"/>
      <c r="H247" s="33"/>
      <c r="I247" s="33"/>
      <c r="J247" s="33"/>
      <c r="K247" s="32"/>
    </row>
    <row r="248" spans="1:11" x14ac:dyDescent="0.25">
      <c r="A248" s="33"/>
      <c r="B248" s="33"/>
      <c r="C248" s="33"/>
      <c r="D248" s="33"/>
      <c r="E248" s="33"/>
      <c r="F248" s="33"/>
      <c r="G248" s="33"/>
      <c r="H248" s="33"/>
      <c r="I248" s="33"/>
      <c r="J248" s="33"/>
      <c r="K248" s="32"/>
    </row>
    <row r="249" spans="1:11" x14ac:dyDescent="0.25">
      <c r="A249" s="33"/>
      <c r="B249" s="33"/>
      <c r="C249" s="33"/>
      <c r="D249" s="33"/>
      <c r="E249" s="33"/>
      <c r="F249" s="33"/>
      <c r="G249" s="33"/>
      <c r="H249" s="33"/>
      <c r="I249" s="33"/>
      <c r="J249" s="33"/>
      <c r="K249" s="32"/>
    </row>
    <row r="250" spans="1:11" x14ac:dyDescent="0.25">
      <c r="A250" s="33"/>
      <c r="B250" s="33"/>
      <c r="C250" s="33"/>
      <c r="D250" s="33"/>
      <c r="E250" s="33"/>
      <c r="F250" s="33"/>
      <c r="G250" s="33"/>
      <c r="H250" s="33"/>
      <c r="I250" s="33"/>
      <c r="J250" s="33"/>
      <c r="K250" s="32"/>
    </row>
    <row r="251" spans="1:11" x14ac:dyDescent="0.25">
      <c r="A251" s="33"/>
      <c r="B251" s="33"/>
      <c r="C251" s="33"/>
      <c r="D251" s="33"/>
      <c r="E251" s="33"/>
      <c r="F251" s="33"/>
      <c r="G251" s="33"/>
      <c r="H251" s="33"/>
      <c r="I251" s="33"/>
      <c r="J251" s="33"/>
      <c r="K251" s="32"/>
    </row>
    <row r="252" spans="1:11" x14ac:dyDescent="0.25">
      <c r="A252" s="33"/>
      <c r="B252" s="33"/>
      <c r="C252" s="33"/>
      <c r="D252" s="33"/>
      <c r="E252" s="33"/>
      <c r="F252" s="33"/>
      <c r="G252" s="33"/>
      <c r="H252" s="33"/>
      <c r="I252" s="33"/>
      <c r="J252" s="33"/>
      <c r="K252" s="32"/>
    </row>
    <row r="253" spans="1:11" x14ac:dyDescent="0.25">
      <c r="A253" s="33"/>
      <c r="B253" s="33"/>
      <c r="C253" s="33"/>
      <c r="D253" s="33"/>
      <c r="E253" s="33"/>
      <c r="F253" s="33"/>
      <c r="G253" s="33"/>
      <c r="H253" s="33"/>
      <c r="I253" s="33"/>
      <c r="J253" s="33"/>
      <c r="K253" s="32"/>
    </row>
    <row r="254" spans="1:11" x14ac:dyDescent="0.25">
      <c r="A254" s="33"/>
      <c r="B254" s="33"/>
      <c r="C254" s="33"/>
      <c r="D254" s="33"/>
      <c r="E254" s="33"/>
      <c r="F254" s="33"/>
      <c r="G254" s="33"/>
      <c r="H254" s="33"/>
      <c r="I254" s="33"/>
      <c r="J254" s="33"/>
      <c r="K254" s="32"/>
    </row>
    <row r="255" spans="1:11" x14ac:dyDescent="0.25">
      <c r="A255" s="33"/>
      <c r="B255" s="33"/>
      <c r="C255" s="33"/>
      <c r="D255" s="33"/>
      <c r="E255" s="33"/>
      <c r="F255" s="33"/>
      <c r="G255" s="33"/>
      <c r="H255" s="33"/>
      <c r="I255" s="33"/>
      <c r="J255" s="33"/>
      <c r="K255" s="32"/>
    </row>
    <row r="256" spans="1:11" x14ac:dyDescent="0.25">
      <c r="A256" s="33"/>
      <c r="B256" s="33"/>
      <c r="C256" s="33"/>
      <c r="D256" s="33"/>
      <c r="E256" s="33"/>
      <c r="F256" s="33"/>
      <c r="G256" s="33"/>
      <c r="H256" s="33"/>
      <c r="I256" s="33"/>
      <c r="J256" s="33"/>
      <c r="K256" s="32"/>
    </row>
    <row r="257" spans="1:11" x14ac:dyDescent="0.25">
      <c r="A257" s="33"/>
      <c r="B257" s="33"/>
      <c r="C257" s="33"/>
      <c r="D257" s="33"/>
      <c r="E257" s="33"/>
      <c r="F257" s="33"/>
      <c r="G257" s="33"/>
      <c r="H257" s="33"/>
      <c r="I257" s="33"/>
      <c r="J257" s="33"/>
      <c r="K257" s="32"/>
    </row>
    <row r="258" spans="1:11" x14ac:dyDescent="0.25">
      <c r="A258" s="33"/>
      <c r="B258" s="33"/>
      <c r="C258" s="33"/>
      <c r="D258" s="33"/>
      <c r="E258" s="33"/>
      <c r="F258" s="33"/>
      <c r="G258" s="33"/>
      <c r="H258" s="33"/>
      <c r="I258" s="33"/>
      <c r="J258" s="33"/>
      <c r="K258" s="32"/>
    </row>
    <row r="259" spans="1:11" x14ac:dyDescent="0.25">
      <c r="A259" s="33"/>
      <c r="B259" s="33"/>
      <c r="C259" s="33"/>
      <c r="D259" s="33"/>
      <c r="E259" s="33"/>
      <c r="F259" s="33"/>
      <c r="G259" s="33"/>
      <c r="H259" s="33"/>
      <c r="I259" s="33"/>
      <c r="J259" s="33"/>
      <c r="K259" s="32"/>
    </row>
    <row r="260" spans="1:11" x14ac:dyDescent="0.25">
      <c r="A260" s="33"/>
      <c r="B260" s="33"/>
      <c r="C260" s="33"/>
      <c r="D260" s="33"/>
      <c r="E260" s="33"/>
      <c r="F260" s="33"/>
      <c r="G260" s="33"/>
      <c r="H260" s="33"/>
      <c r="I260" s="33"/>
      <c r="J260" s="33"/>
      <c r="K260" s="32"/>
    </row>
    <row r="261" spans="1:11" x14ac:dyDescent="0.25">
      <c r="A261" s="33"/>
      <c r="B261" s="33"/>
      <c r="C261" s="33"/>
      <c r="D261" s="33"/>
      <c r="E261" s="33"/>
      <c r="F261" s="33"/>
      <c r="G261" s="33"/>
      <c r="H261" s="33"/>
      <c r="I261" s="33"/>
      <c r="J261" s="33"/>
      <c r="K261" s="32"/>
    </row>
    <row r="262" spans="1:11" x14ac:dyDescent="0.25">
      <c r="A262" s="33"/>
      <c r="B262" s="33"/>
      <c r="C262" s="33"/>
      <c r="D262" s="33"/>
      <c r="E262" s="33"/>
      <c r="F262" s="33"/>
      <c r="G262" s="33"/>
      <c r="H262" s="33"/>
      <c r="I262" s="33"/>
      <c r="J262" s="33"/>
      <c r="K262" s="32"/>
    </row>
    <row r="263" spans="1:11" x14ac:dyDescent="0.25">
      <c r="A263" s="33"/>
      <c r="B263" s="33"/>
      <c r="C263" s="33"/>
      <c r="D263" s="33"/>
      <c r="E263" s="33"/>
      <c r="F263" s="33"/>
      <c r="G263" s="33"/>
      <c r="H263" s="33"/>
      <c r="I263" s="33"/>
      <c r="J263" s="33"/>
      <c r="K263" s="32"/>
    </row>
    <row r="264" spans="1:11" x14ac:dyDescent="0.25">
      <c r="A264" s="33"/>
      <c r="B264" s="33"/>
      <c r="C264" s="33"/>
      <c r="D264" s="33"/>
      <c r="E264" s="33"/>
      <c r="F264" s="33"/>
      <c r="G264" s="33"/>
      <c r="H264" s="33"/>
      <c r="I264" s="33"/>
      <c r="J264" s="33"/>
      <c r="K264" s="32"/>
    </row>
    <row r="265" spans="1:11" x14ac:dyDescent="0.25">
      <c r="A265" s="33"/>
      <c r="B265" s="33"/>
      <c r="C265" s="33"/>
      <c r="D265" s="33"/>
      <c r="E265" s="33"/>
      <c r="F265" s="33"/>
      <c r="G265" s="33"/>
      <c r="H265" s="33"/>
      <c r="I265" s="33"/>
      <c r="J265" s="33"/>
      <c r="K265" s="32"/>
    </row>
    <row r="266" spans="1:11" x14ac:dyDescent="0.25">
      <c r="A266" s="33"/>
      <c r="B266" s="33"/>
      <c r="C266" s="33"/>
      <c r="D266" s="33"/>
      <c r="E266" s="33"/>
      <c r="F266" s="33"/>
      <c r="G266" s="33"/>
      <c r="H266" s="33"/>
      <c r="I266" s="33"/>
      <c r="J266" s="33"/>
      <c r="K266" s="32"/>
    </row>
    <row r="267" spans="1:11" x14ac:dyDescent="0.25">
      <c r="A267" s="33"/>
      <c r="B267" s="33"/>
      <c r="C267" s="33"/>
      <c r="D267" s="33"/>
      <c r="E267" s="33"/>
      <c r="F267" s="33"/>
      <c r="G267" s="33"/>
      <c r="H267" s="33"/>
      <c r="I267" s="33"/>
      <c r="J267" s="33"/>
      <c r="K267" s="32"/>
    </row>
    <row r="268" spans="1:11" x14ac:dyDescent="0.25">
      <c r="A268" s="33"/>
      <c r="B268" s="33"/>
      <c r="C268" s="33"/>
      <c r="D268" s="33"/>
      <c r="E268" s="33"/>
      <c r="F268" s="33"/>
      <c r="G268" s="33"/>
      <c r="H268" s="33"/>
      <c r="I268" s="33"/>
      <c r="J268" s="33"/>
      <c r="K268" s="32"/>
    </row>
    <row r="269" spans="1:11" x14ac:dyDescent="0.25">
      <c r="A269" s="33"/>
      <c r="B269" s="33"/>
      <c r="C269" s="33"/>
      <c r="D269" s="33"/>
      <c r="E269" s="33"/>
      <c r="F269" s="33"/>
      <c r="G269" s="33"/>
      <c r="H269" s="33"/>
      <c r="I269" s="33"/>
      <c r="J269" s="33"/>
      <c r="K269" s="32"/>
    </row>
    <row r="270" spans="1:11" x14ac:dyDescent="0.25">
      <c r="A270" s="33"/>
      <c r="B270" s="33"/>
      <c r="C270" s="33"/>
      <c r="D270" s="33"/>
      <c r="E270" s="33"/>
      <c r="F270" s="33"/>
      <c r="G270" s="33"/>
      <c r="H270" s="33"/>
      <c r="I270" s="33"/>
      <c r="J270" s="33"/>
      <c r="K270" s="32"/>
    </row>
    <row r="271" spans="1:11" x14ac:dyDescent="0.25">
      <c r="A271" s="33"/>
      <c r="B271" s="33"/>
      <c r="C271" s="33"/>
      <c r="D271" s="33"/>
      <c r="E271" s="33"/>
      <c r="F271" s="33"/>
      <c r="G271" s="33"/>
      <c r="H271" s="33"/>
      <c r="I271" s="33"/>
      <c r="J271" s="33"/>
      <c r="K271" s="32"/>
    </row>
    <row r="272" spans="1:11" x14ac:dyDescent="0.25">
      <c r="A272" s="33"/>
      <c r="B272" s="33"/>
      <c r="C272" s="33"/>
      <c r="D272" s="33"/>
      <c r="E272" s="33"/>
      <c r="F272" s="33"/>
      <c r="G272" s="33"/>
      <c r="H272" s="33"/>
      <c r="I272" s="33"/>
      <c r="J272" s="33"/>
      <c r="K272" s="32"/>
    </row>
    <row r="273" spans="1:11" x14ac:dyDescent="0.25">
      <c r="A273" s="33"/>
      <c r="B273" s="33"/>
      <c r="C273" s="33"/>
      <c r="D273" s="33"/>
      <c r="E273" s="33"/>
      <c r="F273" s="33"/>
      <c r="G273" s="33"/>
      <c r="H273" s="33"/>
      <c r="I273" s="33"/>
      <c r="J273" s="33"/>
      <c r="K273" s="32"/>
    </row>
    <row r="274" spans="1:11" x14ac:dyDescent="0.25">
      <c r="A274" s="33"/>
      <c r="B274" s="33"/>
      <c r="C274" s="33"/>
      <c r="D274" s="33"/>
      <c r="E274" s="33"/>
      <c r="F274" s="33"/>
      <c r="G274" s="33"/>
      <c r="H274" s="33"/>
      <c r="I274" s="33"/>
      <c r="J274" s="33"/>
      <c r="K274" s="32"/>
    </row>
    <row r="275" spans="1:11" x14ac:dyDescent="0.25">
      <c r="A275" s="33"/>
      <c r="B275" s="33"/>
      <c r="C275" s="33"/>
      <c r="D275" s="33"/>
      <c r="E275" s="33"/>
      <c r="F275" s="33"/>
      <c r="G275" s="33"/>
      <c r="H275" s="33"/>
      <c r="I275" s="33"/>
      <c r="J275" s="33"/>
      <c r="K275" s="32"/>
    </row>
    <row r="276" spans="1:11" x14ac:dyDescent="0.25">
      <c r="A276" s="33"/>
      <c r="B276" s="33"/>
      <c r="C276" s="33"/>
      <c r="D276" s="33"/>
      <c r="E276" s="33"/>
      <c r="F276" s="33"/>
      <c r="G276" s="33"/>
      <c r="H276" s="33"/>
      <c r="I276" s="33"/>
      <c r="J276" s="33"/>
      <c r="K276" s="32"/>
    </row>
    <row r="277" spans="1:11" x14ac:dyDescent="0.25">
      <c r="A277" s="33"/>
      <c r="B277" s="33"/>
      <c r="C277" s="33"/>
      <c r="D277" s="33"/>
      <c r="E277" s="33"/>
      <c r="F277" s="33"/>
      <c r="G277" s="33"/>
      <c r="H277" s="33"/>
      <c r="I277" s="33"/>
      <c r="J277" s="33"/>
      <c r="K277" s="32"/>
    </row>
    <row r="278" spans="1:11" x14ac:dyDescent="0.25">
      <c r="A278" s="33"/>
      <c r="B278" s="33"/>
      <c r="C278" s="33"/>
      <c r="D278" s="33"/>
      <c r="E278" s="33"/>
      <c r="F278" s="33"/>
      <c r="G278" s="33"/>
      <c r="H278" s="33"/>
      <c r="I278" s="33"/>
      <c r="J278" s="33"/>
      <c r="K278" s="32"/>
    </row>
    <row r="279" spans="1:11" x14ac:dyDescent="0.25">
      <c r="A279" s="33"/>
      <c r="B279" s="33"/>
      <c r="C279" s="33"/>
      <c r="D279" s="33"/>
      <c r="E279" s="33"/>
      <c r="F279" s="33"/>
      <c r="G279" s="33"/>
      <c r="H279" s="33"/>
      <c r="I279" s="33"/>
      <c r="J279" s="33"/>
      <c r="K279" s="32"/>
    </row>
    <row r="280" spans="1:11" x14ac:dyDescent="0.25">
      <c r="A280" s="33"/>
      <c r="B280" s="33"/>
      <c r="C280" s="33"/>
      <c r="D280" s="33"/>
      <c r="E280" s="33"/>
      <c r="F280" s="33"/>
      <c r="G280" s="33"/>
      <c r="H280" s="33"/>
      <c r="I280" s="33"/>
      <c r="J280" s="33"/>
      <c r="K280" s="32"/>
    </row>
    <row r="281" spans="1:11" x14ac:dyDescent="0.25">
      <c r="A281" s="33"/>
      <c r="B281" s="33"/>
      <c r="C281" s="33"/>
      <c r="D281" s="33"/>
      <c r="E281" s="33"/>
      <c r="F281" s="33"/>
      <c r="G281" s="33"/>
      <c r="H281" s="33"/>
      <c r="I281" s="33"/>
      <c r="J281" s="33"/>
      <c r="K281" s="32"/>
    </row>
  </sheetData>
  <mergeCells count="59">
    <mergeCell ref="B130:E130"/>
    <mergeCell ref="G109:H109"/>
    <mergeCell ref="G110:H110"/>
    <mergeCell ref="G111:H111"/>
    <mergeCell ref="G112:H112"/>
    <mergeCell ref="G113:H113"/>
    <mergeCell ref="B122:D124"/>
    <mergeCell ref="E122:G124"/>
    <mergeCell ref="G108:H108"/>
    <mergeCell ref="C83:E83"/>
    <mergeCell ref="B94:D94"/>
    <mergeCell ref="D96:I97"/>
    <mergeCell ref="D99:E99"/>
    <mergeCell ref="F99:G99"/>
    <mergeCell ref="D100:E100"/>
    <mergeCell ref="F100:G100"/>
    <mergeCell ref="D101:E101"/>
    <mergeCell ref="F101:G101"/>
    <mergeCell ref="D104:I105"/>
    <mergeCell ref="B107:E107"/>
    <mergeCell ref="G107:H107"/>
    <mergeCell ref="D78:H78"/>
    <mergeCell ref="B59:C59"/>
    <mergeCell ref="B60:C60"/>
    <mergeCell ref="B61:C61"/>
    <mergeCell ref="B62:C62"/>
    <mergeCell ref="B63:C63"/>
    <mergeCell ref="B64:C64"/>
    <mergeCell ref="D73:H73"/>
    <mergeCell ref="D74:H74"/>
    <mergeCell ref="D75:H75"/>
    <mergeCell ref="D76:H76"/>
    <mergeCell ref="D77:H77"/>
    <mergeCell ref="B58:C58"/>
    <mergeCell ref="D24:I25"/>
    <mergeCell ref="B26:H26"/>
    <mergeCell ref="I26:J26"/>
    <mergeCell ref="G30:H30"/>
    <mergeCell ref="G31:H31"/>
    <mergeCell ref="C36:D36"/>
    <mergeCell ref="E36:H36"/>
    <mergeCell ref="C37:D37"/>
    <mergeCell ref="E37:H37"/>
    <mergeCell ref="B42:D42"/>
    <mergeCell ref="E42:F42"/>
    <mergeCell ref="B54:J54"/>
    <mergeCell ref="C21:D21"/>
    <mergeCell ref="E21:F21"/>
    <mergeCell ref="B3:D3"/>
    <mergeCell ref="B4:D4"/>
    <mergeCell ref="B9:E9"/>
    <mergeCell ref="B10:E10"/>
    <mergeCell ref="B11:E11"/>
    <mergeCell ref="B13:E14"/>
    <mergeCell ref="B18:J18"/>
    <mergeCell ref="C19:D19"/>
    <mergeCell ref="E19:F19"/>
    <mergeCell ref="C20:D20"/>
    <mergeCell ref="E20:F20"/>
  </mergeCells>
  <conditionalFormatting sqref="N23">
    <cfRule type="dataBar" priority="4">
      <dataBar>
        <cfvo type="min"/>
        <cfvo type="max"/>
        <color rgb="FF638EC6"/>
      </dataBar>
      <extLst>
        <ext xmlns:x14="http://schemas.microsoft.com/office/spreadsheetml/2009/9/main" uri="{B025F937-C7B1-47D3-B67F-A62EFF666E3E}">
          <x14:id>{8A878C82-4204-4A77-B419-D8A1C3DF0A0B}</x14:id>
        </ext>
      </extLst>
    </cfRule>
  </conditionalFormatting>
  <conditionalFormatting sqref="O28">
    <cfRule type="colorScale" priority="3">
      <colorScale>
        <cfvo type="min"/>
        <cfvo type="percentile" val="50"/>
        <cfvo type="max"/>
        <color rgb="FF63BE7B"/>
        <color rgb="FFFFEB84"/>
        <color rgb="FFF8696B"/>
      </colorScale>
    </cfRule>
  </conditionalFormatting>
  <conditionalFormatting sqref="N39">
    <cfRule type="dataBar" priority="2">
      <dataBar>
        <cfvo type="min"/>
        <cfvo type="max"/>
        <color rgb="FF638EC6"/>
      </dataBar>
      <extLst>
        <ext xmlns:x14="http://schemas.microsoft.com/office/spreadsheetml/2009/9/main" uri="{B025F937-C7B1-47D3-B67F-A62EFF666E3E}">
          <x14:id>{7B30F95D-DCB6-4B3A-ABA6-FC9534CC814B}</x14:id>
        </ext>
      </extLst>
    </cfRule>
  </conditionalFormatting>
  <conditionalFormatting sqref="M40:O40">
    <cfRule type="dataBar" priority="5">
      <dataBar>
        <cfvo type="min"/>
        <cfvo type="max"/>
        <color rgb="FF008AEF"/>
      </dataBar>
      <extLst>
        <ext xmlns:x14="http://schemas.microsoft.com/office/spreadsheetml/2009/9/main" uri="{B025F937-C7B1-47D3-B67F-A62EFF666E3E}">
          <x14:id>{94F19D53-6538-48E1-A4FC-3ED0D5B7B89D}</x14:id>
        </ext>
      </extLst>
    </cfRule>
  </conditionalFormatting>
  <conditionalFormatting sqref="M18:Q22">
    <cfRule type="dataBar" priority="1">
      <dataBar>
        <cfvo type="min"/>
        <cfvo type="max"/>
        <color rgb="FF008AEF"/>
      </dataBar>
      <extLst>
        <ext xmlns:x14="http://schemas.microsoft.com/office/spreadsheetml/2009/9/main" uri="{B025F937-C7B1-47D3-B67F-A62EFF666E3E}">
          <x14:id>{8DFF70AB-8923-4D59-A7FA-DE5132FAE8DC}</x14:id>
        </ext>
      </extLst>
    </cfRule>
  </conditionalFormatting>
  <conditionalFormatting sqref="M24:O31">
    <cfRule type="dataBar" priority="6">
      <dataBar>
        <cfvo type="min"/>
        <cfvo type="max"/>
        <color rgb="FF008AEF"/>
      </dataBar>
      <extLst>
        <ext xmlns:x14="http://schemas.microsoft.com/office/spreadsheetml/2009/9/main" uri="{B025F937-C7B1-47D3-B67F-A62EFF666E3E}">
          <x14:id>{8ECD5A95-AD10-4586-909B-777A22ED6FEC}</x14:id>
        </ext>
      </extLst>
    </cfRule>
  </conditionalFormatting>
  <dataValidations count="18">
    <dataValidation type="list" allowBlank="1" showInputMessage="1" showErrorMessage="1" sqref="J11:J12" xr:uid="{00000000-0002-0000-0500-000000000000}">
      <formula1>"Select, None, 5%, 10%, 15%, 20%, 25%, 50%, 75%, 100%, 200%, 300%, 400%"</formula1>
    </dataValidation>
    <dataValidation type="list" allowBlank="1" showInputMessage="1" showErrorMessage="1" sqref="G31" xr:uid="{00000000-0002-0000-0500-000001000000}">
      <formula1>"Yes,No"</formula1>
    </dataValidation>
    <dataValidation type="list" allowBlank="1" showInputMessage="1" showErrorMessage="1" sqref="C37:C38" xr:uid="{00000000-0002-0000-0500-000002000000}">
      <formula1>"Select,Linux,Windows,Solaris"</formula1>
    </dataValidation>
    <dataValidation type="list" allowBlank="1" showInputMessage="1" showErrorMessage="1" sqref="G59:G64" xr:uid="{00000000-0002-0000-0500-000003000000}">
      <formula1>"Select,Direct Attached, ISCSI, Fiber Channel, NFS"</formula1>
    </dataValidation>
    <dataValidation type="list" allowBlank="1" showInputMessage="1" showErrorMessage="1" sqref="C79:D79" xr:uid="{00000000-0002-0000-0500-000004000000}">
      <formula1>"Please Select,Windows,Linux,Mac,Unix,Solaris,Other"</formula1>
    </dataValidation>
    <dataValidation type="list" allowBlank="1" showInputMessage="1" showErrorMessage="1" sqref="G84:G93" xr:uid="{00000000-0002-0000-0500-000005000000}">
      <formula1>"Select,Yes,No"</formula1>
    </dataValidation>
    <dataValidation type="list" allowBlank="1" showInputMessage="1" showErrorMessage="1" sqref="B84:B93 B102" xr:uid="{00000000-0002-0000-0500-000006000000}">
      <formula1>"Select,NFS,CIFS,ISCSI,Fiber Channel"</formula1>
    </dataValidation>
    <dataValidation type="list" allowBlank="1" showInputMessage="1" showErrorMessage="1" sqref="F59:F64" xr:uid="{00000000-0002-0000-0500-000007000000}">
      <formula1>"Select, Active/Active, Active/Passive, ALUA, Passive Not Ready, I am not sure"</formula1>
    </dataValidation>
    <dataValidation type="list" allowBlank="1" showInputMessage="1" showErrorMessage="1" sqref="C74:C78" xr:uid="{00000000-0002-0000-0500-000008000000}">
      <formula1>"Select,Virtual,Physical"</formula1>
    </dataValidation>
    <dataValidation type="list" allowBlank="1" showInputMessage="1" showErrorMessage="1" sqref="B74:B78" xr:uid="{00000000-0002-0000-0500-000009000000}">
      <formula1>"Select,Windows,Linux,Mac,Unix,Solaris,Other"</formula1>
    </dataValidation>
    <dataValidation type="list" allowBlank="1" showInputMessage="1" showErrorMessage="1" sqref="E20:E21" xr:uid="{00000000-0002-0000-0500-00000A000000}">
      <formula1>"Select, Yes, No"</formula1>
    </dataValidation>
    <dataValidation type="list" allowBlank="1" showInputMessage="1" showErrorMessage="1" sqref="J13" xr:uid="{00000000-0002-0000-0500-00000B000000}">
      <formula1>"No,Yes"</formula1>
    </dataValidation>
    <dataValidation type="list" allowBlank="1" showInputMessage="1" showErrorMessage="1" sqref="J10" xr:uid="{00000000-0002-0000-0500-00000C000000}">
      <formula1>"Select, Monthly, Yearly, Forever, Not Required"</formula1>
    </dataValidation>
    <dataValidation type="list" allowBlank="1" showInputMessage="1" showErrorMessage="1" sqref="F66:F68" xr:uid="{00000000-0002-0000-0500-00000D000000}">
      <formula1>"Select, 0, 1, 2, 3, 4, 5, 6, 7, 9, 10, 11, 12, 13, 14, 15, 16, 17, 18, 19, 20, 21, 22, 23, 24, 25, 26, 27, 28, 29, 30, 31, 32, 33, 34, 35, 36, 37, 38, 39, 40, 41, 42, 43, 44, 45, 46, 47, 48, 49, 50"</formula1>
    </dataValidation>
    <dataValidation type="list" allowBlank="1" showInputMessage="1" showErrorMessage="1" sqref="F99:G99" xr:uid="{00000000-0002-0000-0500-00000E000000}">
      <formula1>"Select, 20GB, 30GB, 40GB, 50GB, 60GB, 70GB, 80GB, 90GB, 100GB, 150GB, 200GB, 250GB, 300GB, 350GB, 400GB, 450GB, 500GB, 600GB, 700GB, 800GB, 900GB, 1000GB, 1500GB, 2000GB"</formula1>
    </dataValidation>
    <dataValidation type="list" allowBlank="1" showInputMessage="1" showErrorMessage="1" sqref="F101:G101" xr:uid="{00000000-0002-0000-0500-00000F000000}">
      <formula1>"Select, 2GB, 4GB, 6GB, 8GB, 10GB, 12GB, 16GB"</formula1>
    </dataValidation>
    <dataValidation type="list" allowBlank="1" showInputMessage="1" showErrorMessage="1" sqref="F100:G100" xr:uid="{00000000-0002-0000-0500-000010000000}">
      <formula1>"Select, 1, 2, 3, 4"</formula1>
    </dataValidation>
    <dataValidation type="list" allowBlank="1" showInputMessage="1" showErrorMessage="1" sqref="C21 C20:D20 B47:B49 B59:D64" xr:uid="{00000000-0002-0000-0500-000011000000}">
      <formula1>#REF!</formula1>
    </dataValidation>
  </dataValidations>
  <hyperlinks>
    <hyperlink ref="A1" location="Index" display="Back to Index" xr:uid="{00000000-0004-0000-0500-000000000000}"/>
    <hyperlink ref="E122" r:id="rId1" xr:uid="{00000000-0004-0000-0500-000001000000}"/>
  </hyperlinks>
  <pageMargins left="0.7" right="0.7" top="0.75" bottom="0.75" header="0.3" footer="0.3"/>
  <pageSetup orientation="portrait" r:id="rId2"/>
  <legacyDrawing r:id="rId3"/>
  <extLst>
    <ext xmlns:x14="http://schemas.microsoft.com/office/spreadsheetml/2009/9/main" uri="{78C0D931-6437-407d-A8EE-F0AAD7539E65}">
      <x14:conditionalFormattings>
        <x14:conditionalFormatting xmlns:xm="http://schemas.microsoft.com/office/excel/2006/main">
          <x14:cfRule type="dataBar" id="{8A878C82-4204-4A77-B419-D8A1C3DF0A0B}">
            <x14:dataBar minLength="0" maxLength="100" border="1" negativeBarBorderColorSameAsPositive="0">
              <x14:cfvo type="autoMin"/>
              <x14:cfvo type="autoMax"/>
              <x14:borderColor rgb="FF638EC6"/>
              <x14:negativeFillColor rgb="FFFF0000"/>
              <x14:negativeBorderColor rgb="FFFF0000"/>
              <x14:axisColor rgb="FF000000"/>
            </x14:dataBar>
          </x14:cfRule>
          <xm:sqref>N23</xm:sqref>
        </x14:conditionalFormatting>
        <x14:conditionalFormatting xmlns:xm="http://schemas.microsoft.com/office/excel/2006/main">
          <x14:cfRule type="dataBar" id="{7B30F95D-DCB6-4B3A-ABA6-FC9534CC814B}">
            <x14:dataBar minLength="0" maxLength="100" border="1" negativeBarBorderColorSameAsPositive="0">
              <x14:cfvo type="autoMin"/>
              <x14:cfvo type="autoMax"/>
              <x14:borderColor rgb="FF638EC6"/>
              <x14:negativeFillColor rgb="FFFF0000"/>
              <x14:negativeBorderColor rgb="FFFF0000"/>
              <x14:axisColor rgb="FF000000"/>
            </x14:dataBar>
          </x14:cfRule>
          <xm:sqref>N39</xm:sqref>
        </x14:conditionalFormatting>
        <x14:conditionalFormatting xmlns:xm="http://schemas.microsoft.com/office/excel/2006/main">
          <x14:cfRule type="dataBar" id="{94F19D53-6538-48E1-A4FC-3ED0D5B7B89D}">
            <x14:dataBar minLength="0" maxLength="100" border="1" negativeBarBorderColorSameAsPositive="0">
              <x14:cfvo type="autoMin"/>
              <x14:cfvo type="autoMax"/>
              <x14:borderColor rgb="FF008AEF"/>
              <x14:negativeFillColor rgb="FFFF0000"/>
              <x14:negativeBorderColor rgb="FFFF0000"/>
              <x14:axisColor rgb="FF000000"/>
            </x14:dataBar>
          </x14:cfRule>
          <xm:sqref>M40:O40</xm:sqref>
        </x14:conditionalFormatting>
        <x14:conditionalFormatting xmlns:xm="http://schemas.microsoft.com/office/excel/2006/main">
          <x14:cfRule type="dataBar" id="{8DFF70AB-8923-4D59-A7FA-DE5132FAE8DC}">
            <x14:dataBar minLength="0" maxLength="100" border="1" negativeBarBorderColorSameAsPositive="0">
              <x14:cfvo type="autoMin"/>
              <x14:cfvo type="autoMax"/>
              <x14:borderColor rgb="FF008AEF"/>
              <x14:negativeFillColor rgb="FFFF0000"/>
              <x14:negativeBorderColor rgb="FFFF0000"/>
              <x14:axisColor rgb="FF000000"/>
            </x14:dataBar>
          </x14:cfRule>
          <xm:sqref>M18:Q22</xm:sqref>
        </x14:conditionalFormatting>
        <x14:conditionalFormatting xmlns:xm="http://schemas.microsoft.com/office/excel/2006/main">
          <x14:cfRule type="dataBar" id="{8ECD5A95-AD10-4586-909B-777A22ED6FEC}">
            <x14:dataBar minLength="0" maxLength="100" border="1" negativeBarBorderColorSameAsPositive="0">
              <x14:cfvo type="autoMin"/>
              <x14:cfvo type="autoMax"/>
              <x14:borderColor rgb="FF008AEF"/>
              <x14:negativeFillColor rgb="FFFF0000"/>
              <x14:negativeBorderColor rgb="FFFF0000"/>
              <x14:axisColor rgb="FF000000"/>
            </x14:dataBar>
          </x14:cfRule>
          <xm:sqref>M24:O31</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AECF4"/>
    <pageSetUpPr autoPageBreaks="0"/>
  </sheetPr>
  <dimension ref="A1:AD281"/>
  <sheetViews>
    <sheetView zoomScale="115" zoomScaleNormal="115" workbookViewId="0">
      <pane ySplit="4" topLeftCell="A5" activePane="bottomLeft" state="frozen"/>
      <selection pane="bottomLeft" activeCell="L18" sqref="L18"/>
    </sheetView>
  </sheetViews>
  <sheetFormatPr defaultColWidth="9.140625" defaultRowHeight="15" x14ac:dyDescent="0.25"/>
  <cols>
    <col min="1" max="1" width="5.7109375" style="19" customWidth="1"/>
    <col min="2" max="10" width="14.7109375" style="19" customWidth="1"/>
    <col min="11" max="11" width="5.7109375" style="19" customWidth="1"/>
    <col min="12" max="14" width="9.140625" style="33"/>
    <col min="15" max="17" width="11" style="33" customWidth="1"/>
    <col min="18" max="30" width="9.140625" style="33"/>
    <col min="31" max="16384" width="9.140625" style="19"/>
  </cols>
  <sheetData>
    <row r="1" spans="1:13" ht="12.75" customHeight="1" x14ac:dyDescent="0.25">
      <c r="A1" s="200" t="s">
        <v>47</v>
      </c>
      <c r="B1" s="42"/>
      <c r="C1" s="33"/>
      <c r="D1" s="33"/>
      <c r="E1" s="33"/>
      <c r="F1" s="33"/>
      <c r="G1" s="33"/>
      <c r="H1" s="33"/>
      <c r="I1" s="33"/>
      <c r="J1" s="33"/>
      <c r="K1" s="33"/>
    </row>
    <row r="2" spans="1:13" ht="21.75" thickBot="1" x14ac:dyDescent="0.4">
      <c r="A2" s="33"/>
      <c r="B2" s="201" t="e">
        <f>IF(#REF!&lt;&gt;"",#REF!,"")</f>
        <v>#REF!</v>
      </c>
      <c r="C2" s="88"/>
      <c r="D2" s="88"/>
      <c r="E2" s="89"/>
      <c r="F2" s="89"/>
      <c r="G2" s="53" t="s">
        <v>48</v>
      </c>
      <c r="H2" s="53" t="s">
        <v>49</v>
      </c>
      <c r="I2" s="53" t="s">
        <v>50</v>
      </c>
      <c r="J2" s="53" t="s">
        <v>51</v>
      </c>
      <c r="K2" s="90"/>
    </row>
    <row r="3" spans="1:13" ht="15.75" x14ac:dyDescent="0.25">
      <c r="B3" s="311" t="e">
        <f>IF(#REF!&lt;&gt;"",#REF!,"")</f>
        <v>#REF!</v>
      </c>
      <c r="C3" s="311"/>
      <c r="D3" s="311"/>
      <c r="E3" s="92"/>
      <c r="F3" s="93"/>
      <c r="G3" s="94">
        <f>SUM(D50)</f>
        <v>0</v>
      </c>
      <c r="H3" s="94">
        <f>SUM(J59:J64)</f>
        <v>0</v>
      </c>
      <c r="I3" s="95">
        <f>SUM(J94)</f>
        <v>0</v>
      </c>
      <c r="J3" s="91">
        <f>SUM(G3:I3)</f>
        <v>0</v>
      </c>
      <c r="K3" s="52"/>
    </row>
    <row r="4" spans="1:13" x14ac:dyDescent="0.25">
      <c r="A4" s="35"/>
      <c r="B4" s="312"/>
      <c r="C4" s="312"/>
      <c r="D4" s="312"/>
      <c r="E4" s="239"/>
      <c r="F4" s="54"/>
      <c r="G4" s="55" t="str">
        <f>IF(G3&gt;0,G3/$J$3,"")</f>
        <v/>
      </c>
      <c r="H4" s="55" t="str">
        <f>IF(H3&gt;0,H3/$J$3,"")</f>
        <v/>
      </c>
      <c r="I4" s="55" t="str">
        <f>IF(I3&gt;0,I3/$J$3,"")</f>
        <v/>
      </c>
      <c r="J4" s="56"/>
      <c r="K4" s="41"/>
    </row>
    <row r="5" spans="1:13" ht="15.75" thickBot="1" x14ac:dyDescent="0.3">
      <c r="A5" s="21"/>
      <c r="B5" s="1"/>
      <c r="C5" s="1"/>
      <c r="D5" s="238"/>
      <c r="E5" s="14"/>
      <c r="G5" s="1"/>
      <c r="H5" s="238"/>
      <c r="J5" s="14"/>
      <c r="K5" s="21"/>
    </row>
    <row r="6" spans="1:13" ht="15.75" x14ac:dyDescent="0.25">
      <c r="A6" s="21"/>
      <c r="B6" s="105" t="s">
        <v>16</v>
      </c>
      <c r="C6" s="99"/>
      <c r="D6" s="96"/>
      <c r="E6" s="98" t="s">
        <v>83</v>
      </c>
      <c r="F6" s="106"/>
      <c r="G6" s="105" t="s">
        <v>54</v>
      </c>
      <c r="H6" s="99"/>
      <c r="I6" s="96"/>
      <c r="J6" s="98" t="s">
        <v>84</v>
      </c>
      <c r="K6" s="21"/>
    </row>
    <row r="7" spans="1:13" ht="15" customHeight="1" x14ac:dyDescent="0.25">
      <c r="A7" s="21"/>
      <c r="B7" s="88"/>
      <c r="C7" s="88"/>
      <c r="D7" s="34"/>
      <c r="E7" s="44"/>
      <c r="F7" s="33"/>
      <c r="G7" s="107"/>
      <c r="H7" s="45"/>
      <c r="I7" s="48"/>
      <c r="J7" s="58"/>
      <c r="K7" s="21"/>
    </row>
    <row r="8" spans="1:13" ht="15" customHeight="1" x14ac:dyDescent="0.25">
      <c r="A8" s="21"/>
      <c r="B8" s="138" t="s">
        <v>100</v>
      </c>
      <c r="C8" s="122"/>
      <c r="D8" s="58"/>
      <c r="F8" s="47"/>
      <c r="G8" s="33"/>
      <c r="H8" s="33"/>
      <c r="I8" s="50" t="s">
        <v>128</v>
      </c>
      <c r="J8" s="192">
        <v>0</v>
      </c>
      <c r="K8" s="42"/>
    </row>
    <row r="9" spans="1:13" ht="15" customHeight="1" x14ac:dyDescent="0.25">
      <c r="A9" s="21"/>
      <c r="B9" s="313"/>
      <c r="C9" s="314"/>
      <c r="D9" s="314"/>
      <c r="E9" s="315"/>
      <c r="F9" s="121"/>
      <c r="G9" s="46"/>
      <c r="H9" s="33"/>
      <c r="I9" s="50" t="s">
        <v>127</v>
      </c>
      <c r="J9" s="192">
        <v>0</v>
      </c>
      <c r="K9" s="21"/>
    </row>
    <row r="10" spans="1:13" ht="15" customHeight="1" x14ac:dyDescent="0.25">
      <c r="A10" s="21"/>
      <c r="B10" s="313"/>
      <c r="C10" s="314"/>
      <c r="D10" s="314"/>
      <c r="E10" s="315"/>
      <c r="F10" s="48"/>
      <c r="G10" s="33"/>
      <c r="H10" s="33"/>
      <c r="I10" s="50" t="s">
        <v>126</v>
      </c>
      <c r="J10" s="139" t="s">
        <v>1</v>
      </c>
      <c r="K10" s="21"/>
    </row>
    <row r="11" spans="1:13" ht="15" customHeight="1" x14ac:dyDescent="0.25">
      <c r="A11" s="21"/>
      <c r="B11" s="316"/>
      <c r="C11" s="316"/>
      <c r="D11" s="316"/>
      <c r="E11" s="316"/>
      <c r="F11" s="42"/>
      <c r="G11" s="32"/>
      <c r="H11" s="33"/>
      <c r="I11" s="50" t="s">
        <v>125</v>
      </c>
      <c r="J11" s="139" t="s">
        <v>1</v>
      </c>
      <c r="K11" s="21"/>
    </row>
    <row r="12" spans="1:13" ht="15" customHeight="1" x14ac:dyDescent="0.25">
      <c r="A12" s="21"/>
      <c r="B12" s="97" t="s">
        <v>101</v>
      </c>
      <c r="C12" s="49"/>
      <c r="D12" s="49"/>
      <c r="E12" s="49"/>
      <c r="F12" s="42"/>
      <c r="G12" s="33"/>
      <c r="H12" s="33"/>
      <c r="I12" s="50" t="s">
        <v>124</v>
      </c>
      <c r="J12" s="139" t="s">
        <v>1</v>
      </c>
      <c r="K12" s="21"/>
    </row>
    <row r="13" spans="1:13" ht="15" customHeight="1" x14ac:dyDescent="0.25">
      <c r="A13" s="21"/>
      <c r="B13" s="317"/>
      <c r="C13" s="318"/>
      <c r="D13" s="318"/>
      <c r="E13" s="319"/>
      <c r="F13" s="42"/>
      <c r="G13" s="33"/>
      <c r="H13" s="33"/>
      <c r="I13" s="50" t="s">
        <v>130</v>
      </c>
      <c r="J13" s="139" t="s">
        <v>102</v>
      </c>
      <c r="K13" s="21"/>
    </row>
    <row r="14" spans="1:13" ht="15" customHeight="1" x14ac:dyDescent="0.25">
      <c r="A14" s="21"/>
      <c r="B14" s="320"/>
      <c r="C14" s="321"/>
      <c r="D14" s="321"/>
      <c r="E14" s="322"/>
      <c r="F14" s="42"/>
      <c r="G14" s="33"/>
      <c r="H14" s="33"/>
      <c r="I14" s="33"/>
      <c r="J14" s="34"/>
      <c r="K14" s="21"/>
      <c r="M14" s="42"/>
    </row>
    <row r="15" spans="1:13" ht="15" customHeight="1" x14ac:dyDescent="0.25">
      <c r="A15" s="21"/>
      <c r="B15" s="34"/>
      <c r="C15" s="34"/>
      <c r="D15" s="34"/>
      <c r="E15" s="34"/>
      <c r="F15" s="37"/>
      <c r="G15" s="37"/>
      <c r="H15" s="37"/>
      <c r="I15" s="37"/>
      <c r="J15" s="37"/>
      <c r="K15" s="21"/>
      <c r="M15" s="42"/>
    </row>
    <row r="16" spans="1:13" ht="15" customHeight="1" thickBot="1" x14ac:dyDescent="0.3">
      <c r="A16" s="21"/>
      <c r="B16" s="238"/>
      <c r="C16" s="238"/>
      <c r="D16" s="3"/>
      <c r="E16" s="5"/>
      <c r="F16" s="3"/>
      <c r="G16" s="24"/>
      <c r="H16" s="238"/>
      <c r="I16" s="24"/>
      <c r="J16" s="24"/>
      <c r="K16" s="21"/>
    </row>
    <row r="17" spans="1:17" ht="16.5" thickTop="1" x14ac:dyDescent="0.25">
      <c r="A17" s="21"/>
      <c r="B17" s="100" t="s">
        <v>160</v>
      </c>
      <c r="C17" s="101"/>
      <c r="D17" s="87" t="s">
        <v>161</v>
      </c>
      <c r="E17" s="85"/>
      <c r="F17" s="85"/>
      <c r="G17" s="85"/>
      <c r="H17" s="85"/>
      <c r="I17" s="85"/>
      <c r="J17" s="86" t="s">
        <v>85</v>
      </c>
      <c r="K17" s="21"/>
    </row>
    <row r="18" spans="1:17" x14ac:dyDescent="0.25">
      <c r="A18" s="21"/>
      <c r="B18" s="323"/>
      <c r="C18" s="323"/>
      <c r="D18" s="323"/>
      <c r="E18" s="323"/>
      <c r="F18" s="323"/>
      <c r="G18" s="323"/>
      <c r="H18" s="323"/>
      <c r="I18" s="323"/>
      <c r="J18" s="323"/>
      <c r="K18" s="21"/>
    </row>
    <row r="19" spans="1:17" x14ac:dyDescent="0.25">
      <c r="A19" s="21"/>
      <c r="B19" s="50"/>
      <c r="C19" s="324" t="s">
        <v>93</v>
      </c>
      <c r="D19" s="325"/>
      <c r="E19" s="324" t="s">
        <v>97</v>
      </c>
      <c r="F19" s="325"/>
      <c r="G19" s="73" t="s">
        <v>107</v>
      </c>
      <c r="H19" s="73" t="s">
        <v>113</v>
      </c>
      <c r="I19" s="73" t="s">
        <v>114</v>
      </c>
      <c r="J19" s="73" t="s">
        <v>115</v>
      </c>
      <c r="K19" s="21"/>
    </row>
    <row r="20" spans="1:17" x14ac:dyDescent="0.25">
      <c r="A20" s="21"/>
      <c r="B20" s="15" t="s">
        <v>98</v>
      </c>
      <c r="C20" s="309" t="s">
        <v>1</v>
      </c>
      <c r="D20" s="309"/>
      <c r="E20" s="310" t="s">
        <v>1</v>
      </c>
      <c r="F20" s="310"/>
      <c r="G20" s="209"/>
      <c r="H20" s="210"/>
      <c r="I20" s="210"/>
      <c r="J20" s="210"/>
      <c r="K20" s="21"/>
    </row>
    <row r="21" spans="1:17" ht="15.75" customHeight="1" x14ac:dyDescent="0.25">
      <c r="A21" s="21"/>
      <c r="B21" s="15" t="s">
        <v>99</v>
      </c>
      <c r="C21" s="309" t="s">
        <v>1</v>
      </c>
      <c r="D21" s="309"/>
      <c r="E21" s="310" t="s">
        <v>1</v>
      </c>
      <c r="F21" s="310"/>
      <c r="G21" s="209"/>
      <c r="H21" s="210"/>
      <c r="I21" s="210"/>
      <c r="J21" s="210"/>
      <c r="K21" s="22"/>
    </row>
    <row r="22" spans="1:17" ht="15" customHeight="1" x14ac:dyDescent="0.25">
      <c r="A22" s="21"/>
      <c r="B22" s="23"/>
      <c r="C22" s="6"/>
      <c r="D22" s="6"/>
      <c r="E22" s="6"/>
      <c r="F22" s="6"/>
      <c r="G22" s="6"/>
      <c r="H22" s="6"/>
      <c r="I22" s="6"/>
      <c r="J22" s="6"/>
      <c r="K22" s="21"/>
    </row>
    <row r="23" spans="1:17" ht="15.75" thickBot="1" x14ac:dyDescent="0.3">
      <c r="A23" s="21"/>
      <c r="B23" s="9"/>
      <c r="C23" s="26"/>
      <c r="D23" s="27"/>
      <c r="E23" s="27"/>
      <c r="F23" s="27"/>
      <c r="G23" s="27"/>
      <c r="H23" s="27"/>
      <c r="I23" s="27"/>
      <c r="J23" s="27"/>
      <c r="K23" s="21"/>
    </row>
    <row r="24" spans="1:17" ht="16.5" thickTop="1" x14ac:dyDescent="0.25">
      <c r="A24" s="39"/>
      <c r="B24" s="100" t="s">
        <v>62</v>
      </c>
      <c r="C24" s="101"/>
      <c r="D24" s="267" t="s">
        <v>145</v>
      </c>
      <c r="E24" s="267"/>
      <c r="F24" s="267"/>
      <c r="G24" s="267"/>
      <c r="H24" s="267"/>
      <c r="I24" s="267"/>
      <c r="J24" s="86" t="s">
        <v>86</v>
      </c>
      <c r="K24" s="21"/>
    </row>
    <row r="25" spans="1:17" x14ac:dyDescent="0.25">
      <c r="A25" s="21"/>
      <c r="B25" s="233"/>
      <c r="C25" s="16"/>
      <c r="D25" s="268"/>
      <c r="E25" s="268"/>
      <c r="F25" s="268"/>
      <c r="G25" s="268"/>
      <c r="H25" s="268"/>
      <c r="I25" s="268"/>
      <c r="J25" s="16"/>
      <c r="K25" s="21"/>
    </row>
    <row r="26" spans="1:17" x14ac:dyDescent="0.25">
      <c r="A26" s="21"/>
      <c r="B26" s="286" t="s">
        <v>38</v>
      </c>
      <c r="C26" s="287"/>
      <c r="D26" s="287"/>
      <c r="E26" s="287"/>
      <c r="F26" s="287"/>
      <c r="G26" s="287"/>
      <c r="H26" s="288"/>
      <c r="I26" s="289" t="s">
        <v>92</v>
      </c>
      <c r="J26" s="289"/>
      <c r="K26" s="21"/>
    </row>
    <row r="27" spans="1:17" ht="15.75" thickBot="1" x14ac:dyDescent="0.3">
      <c r="A27" s="21"/>
      <c r="B27" s="131"/>
      <c r="C27" s="4"/>
      <c r="D27" s="4"/>
      <c r="E27" s="4"/>
      <c r="F27" s="4"/>
      <c r="G27" s="4"/>
      <c r="H27" s="132"/>
      <c r="I27" s="3"/>
      <c r="J27" s="3"/>
      <c r="K27" s="21"/>
    </row>
    <row r="28" spans="1:17" ht="15.75" thickTop="1" x14ac:dyDescent="0.25">
      <c r="A28" s="21"/>
      <c r="B28" s="133"/>
      <c r="C28" s="157" t="s">
        <v>63</v>
      </c>
      <c r="D28" s="158" t="s">
        <v>146</v>
      </c>
      <c r="E28" s="157" t="s">
        <v>64</v>
      </c>
      <c r="F28" s="158" t="s">
        <v>146</v>
      </c>
      <c r="G28" s="134" t="s">
        <v>8</v>
      </c>
      <c r="H28" s="74" t="s">
        <v>14</v>
      </c>
      <c r="I28" s="176" t="s">
        <v>21</v>
      </c>
      <c r="J28" s="177">
        <f>SUM(D29+F29)</f>
        <v>0</v>
      </c>
      <c r="K28" s="21"/>
    </row>
    <row r="29" spans="1:17" x14ac:dyDescent="0.25">
      <c r="A29" s="21"/>
      <c r="B29" s="60" t="s">
        <v>39</v>
      </c>
      <c r="C29" s="159">
        <v>0</v>
      </c>
      <c r="D29" s="160">
        <v>0</v>
      </c>
      <c r="E29" s="159">
        <v>0</v>
      </c>
      <c r="F29" s="160">
        <v>0</v>
      </c>
      <c r="G29" s="169">
        <v>0</v>
      </c>
      <c r="H29" s="124">
        <v>0</v>
      </c>
      <c r="I29" s="176" t="s">
        <v>22</v>
      </c>
      <c r="J29" s="178">
        <f>IF(ISNUMBER(SEARCH("Yes",G31)),D31+F31,D31+F31+D33+F33)</f>
        <v>0</v>
      </c>
      <c r="K29" s="21"/>
    </row>
    <row r="30" spans="1:17" x14ac:dyDescent="0.25">
      <c r="A30" s="21"/>
      <c r="B30" s="156"/>
      <c r="C30" s="161"/>
      <c r="D30" s="162"/>
      <c r="E30" s="171"/>
      <c r="F30" s="172"/>
      <c r="G30" s="290" t="s">
        <v>19</v>
      </c>
      <c r="H30" s="291"/>
      <c r="I30" s="176" t="s">
        <v>23</v>
      </c>
      <c r="J30" s="179">
        <f>SUM(D33+F33)</f>
        <v>0</v>
      </c>
      <c r="K30" s="21"/>
      <c r="O30" s="43"/>
      <c r="P30" s="34"/>
      <c r="Q30" s="44"/>
    </row>
    <row r="31" spans="1:17" x14ac:dyDescent="0.25">
      <c r="A31" s="21"/>
      <c r="B31" s="60" t="s">
        <v>18</v>
      </c>
      <c r="C31" s="163">
        <v>0</v>
      </c>
      <c r="D31" s="164">
        <v>0</v>
      </c>
      <c r="E31" s="159">
        <v>0</v>
      </c>
      <c r="F31" s="164">
        <v>0</v>
      </c>
      <c r="G31" s="292" t="s">
        <v>102</v>
      </c>
      <c r="H31" s="293"/>
      <c r="I31" s="176" t="s">
        <v>20</v>
      </c>
      <c r="J31" s="178">
        <f>IF(ISNUMBER(SEARCH("Windows",C37)),D35+F35,0)</f>
        <v>0</v>
      </c>
      <c r="K31" s="21"/>
      <c r="O31" s="42"/>
      <c r="Q31" s="41"/>
    </row>
    <row r="32" spans="1:17" x14ac:dyDescent="0.25">
      <c r="A32" s="21"/>
      <c r="B32" s="61"/>
      <c r="C32" s="165"/>
      <c r="D32" s="166"/>
      <c r="E32" s="165"/>
      <c r="F32" s="173"/>
      <c r="G32" s="111"/>
      <c r="H32" s="62"/>
      <c r="I32" s="176" t="s">
        <v>35</v>
      </c>
      <c r="J32" s="179">
        <f>SUM(J28:J31)</f>
        <v>0</v>
      </c>
      <c r="K32" s="21"/>
      <c r="O32" s="42"/>
      <c r="Q32" s="41"/>
    </row>
    <row r="33" spans="1:17" x14ac:dyDescent="0.25">
      <c r="A33" s="21"/>
      <c r="B33" s="60" t="s">
        <v>40</v>
      </c>
      <c r="C33" s="163">
        <v>0</v>
      </c>
      <c r="D33" s="164">
        <v>0</v>
      </c>
      <c r="E33" s="163">
        <v>0</v>
      </c>
      <c r="F33" s="164">
        <v>0</v>
      </c>
      <c r="G33" s="170"/>
      <c r="H33" s="181"/>
      <c r="I33" s="176" t="s">
        <v>36</v>
      </c>
      <c r="J33" s="178">
        <f>IF(ISNUMBER(SEARCH("Linux",C37)),D35+F35,0)</f>
        <v>0</v>
      </c>
      <c r="K33" s="21"/>
      <c r="O33" s="42"/>
      <c r="Q33" s="41"/>
    </row>
    <row r="34" spans="1:17" x14ac:dyDescent="0.25">
      <c r="A34" s="21"/>
      <c r="B34" s="156"/>
      <c r="C34" s="165"/>
      <c r="D34" s="166"/>
      <c r="E34" s="174"/>
      <c r="F34" s="175"/>
      <c r="G34" s="112" t="s">
        <v>9</v>
      </c>
      <c r="H34" s="113" t="s">
        <v>10</v>
      </c>
      <c r="I34" s="176" t="s">
        <v>37</v>
      </c>
      <c r="J34" s="178">
        <f>IF(ISNUMBER(SEARCH("Solaris",C37)),D35+F35,0)</f>
        <v>0</v>
      </c>
      <c r="K34" s="21"/>
      <c r="O34" s="42"/>
      <c r="Q34" s="41"/>
    </row>
    <row r="35" spans="1:17" ht="15.75" thickBot="1" x14ac:dyDescent="0.3">
      <c r="A35" s="21"/>
      <c r="B35" s="63" t="s">
        <v>41</v>
      </c>
      <c r="C35" s="167">
        <v>0</v>
      </c>
      <c r="D35" s="168"/>
      <c r="E35" s="167">
        <v>0</v>
      </c>
      <c r="F35" s="168"/>
      <c r="G35" s="169"/>
      <c r="H35" s="124"/>
      <c r="I35" s="176" t="s">
        <v>108</v>
      </c>
      <c r="J35" s="178">
        <f>IF(ISNUMBER(SEARCH("Yes",G31)),(D29+D31+D35),D29+D31+D33+D35)</f>
        <v>0</v>
      </c>
      <c r="K35" s="21"/>
      <c r="O35" s="42"/>
      <c r="Q35" s="41"/>
    </row>
    <row r="36" spans="1:17" ht="15.75" thickTop="1" x14ac:dyDescent="0.25">
      <c r="A36" s="21"/>
      <c r="B36" s="64"/>
      <c r="C36" s="294" t="s">
        <v>111</v>
      </c>
      <c r="D36" s="295"/>
      <c r="E36" s="296" t="s">
        <v>110</v>
      </c>
      <c r="F36" s="297"/>
      <c r="G36" s="298"/>
      <c r="H36" s="299"/>
      <c r="I36" s="176" t="s">
        <v>109</v>
      </c>
      <c r="J36" s="178">
        <f>IF(ISNUMBER(SEARCH("Yes",G31)),(F29+F31+F35),(F29+F31+F33+F35))</f>
        <v>0</v>
      </c>
      <c r="K36" s="21"/>
      <c r="O36" s="42"/>
      <c r="Q36" s="41"/>
    </row>
    <row r="37" spans="1:17" x14ac:dyDescent="0.25">
      <c r="A37" s="21"/>
      <c r="B37" s="182"/>
      <c r="C37" s="300" t="s">
        <v>112</v>
      </c>
      <c r="D37" s="300"/>
      <c r="E37" s="301"/>
      <c r="F37" s="302"/>
      <c r="G37" s="302"/>
      <c r="H37" s="303"/>
      <c r="I37" s="176" t="s">
        <v>123</v>
      </c>
      <c r="J37" s="178">
        <f>SUM(J35:J36)</f>
        <v>0</v>
      </c>
      <c r="K37" s="21"/>
      <c r="O37" s="42"/>
      <c r="Q37" s="41"/>
    </row>
    <row r="38" spans="1:17" x14ac:dyDescent="0.25">
      <c r="A38" s="21"/>
      <c r="B38" s="9"/>
      <c r="C38" s="109"/>
      <c r="D38" s="109"/>
      <c r="E38" s="110"/>
      <c r="F38" s="110"/>
      <c r="G38" s="27"/>
      <c r="H38" s="27"/>
      <c r="I38" s="40"/>
      <c r="J38" s="120" t="s">
        <v>129</v>
      </c>
      <c r="K38" s="21"/>
      <c r="O38" s="42"/>
      <c r="Q38" s="41"/>
    </row>
    <row r="39" spans="1:17" ht="15.75" thickBot="1" x14ac:dyDescent="0.3">
      <c r="A39" s="21"/>
      <c r="B39" s="9"/>
      <c r="C39" s="26"/>
      <c r="D39" s="27"/>
      <c r="E39" s="27"/>
      <c r="F39" s="27"/>
      <c r="G39" s="27"/>
      <c r="H39" s="27"/>
      <c r="I39" s="27"/>
      <c r="J39" s="27"/>
      <c r="K39" s="21"/>
    </row>
    <row r="40" spans="1:17" ht="16.5" thickTop="1" x14ac:dyDescent="0.25">
      <c r="A40" s="39"/>
      <c r="B40" s="100" t="s">
        <v>52</v>
      </c>
      <c r="C40" s="101"/>
      <c r="D40" s="87" t="s">
        <v>134</v>
      </c>
      <c r="E40" s="85"/>
      <c r="F40" s="85"/>
      <c r="G40" s="85"/>
      <c r="H40" s="85"/>
      <c r="I40" s="85"/>
      <c r="J40" s="86" t="s">
        <v>87</v>
      </c>
      <c r="K40" s="21"/>
    </row>
    <row r="41" spans="1:17" x14ac:dyDescent="0.25">
      <c r="A41" s="21"/>
      <c r="B41" s="233"/>
      <c r="C41" s="16"/>
      <c r="D41" s="16"/>
      <c r="E41" s="16"/>
      <c r="F41" s="136"/>
      <c r="G41" s="16"/>
      <c r="H41" s="16"/>
      <c r="I41" s="16"/>
      <c r="J41" s="16"/>
      <c r="K41" s="21"/>
    </row>
    <row r="42" spans="1:17" ht="15" customHeight="1" x14ac:dyDescent="0.25">
      <c r="A42" s="21"/>
      <c r="B42" s="304"/>
      <c r="C42" s="305"/>
      <c r="D42" s="305"/>
      <c r="E42" s="306" t="s">
        <v>122</v>
      </c>
      <c r="F42" s="307"/>
      <c r="G42" s="135"/>
      <c r="H42" s="33"/>
      <c r="I42" s="33"/>
      <c r="J42" s="33"/>
      <c r="K42" s="21"/>
    </row>
    <row r="43" spans="1:17" ht="16.5" customHeight="1" x14ac:dyDescent="0.25">
      <c r="A43" s="21"/>
      <c r="B43" s="140"/>
      <c r="C43" s="17" t="s">
        <v>0</v>
      </c>
      <c r="D43" s="141" t="s">
        <v>34</v>
      </c>
      <c r="E43" s="149" t="s">
        <v>144</v>
      </c>
      <c r="F43" s="183" t="s">
        <v>143</v>
      </c>
      <c r="G43" s="42"/>
      <c r="H43" s="21"/>
      <c r="I43" s="33"/>
      <c r="J43" s="33"/>
      <c r="K43" s="21"/>
    </row>
    <row r="44" spans="1:17" x14ac:dyDescent="0.25">
      <c r="A44" s="21"/>
      <c r="B44" s="142" t="s">
        <v>4</v>
      </c>
      <c r="C44" s="223"/>
      <c r="D44" s="224">
        <v>0</v>
      </c>
      <c r="E44" s="205">
        <f>IF(D44&gt;0,C149/D44,0)</f>
        <v>0</v>
      </c>
      <c r="F44" s="206">
        <f>IF(C149&gt;0,D44-C149,0)</f>
        <v>0</v>
      </c>
      <c r="G44" s="33"/>
      <c r="H44" s="21"/>
      <c r="I44" s="33"/>
      <c r="J44" s="33"/>
      <c r="K44" s="21"/>
    </row>
    <row r="45" spans="1:17" x14ac:dyDescent="0.25">
      <c r="A45" s="21"/>
      <c r="B45" s="142" t="s">
        <v>5</v>
      </c>
      <c r="C45" s="223"/>
      <c r="D45" s="224"/>
      <c r="E45" s="205">
        <f>IF(D45&gt;0,C153/D45,0)</f>
        <v>0</v>
      </c>
      <c r="F45" s="206">
        <f>IF(C153&gt;0,D45-C153,0)</f>
        <v>0</v>
      </c>
      <c r="G45" s="33"/>
      <c r="H45" s="21"/>
      <c r="I45" s="33"/>
      <c r="K45" s="21"/>
    </row>
    <row r="46" spans="1:17" x14ac:dyDescent="0.25">
      <c r="A46" s="21"/>
      <c r="B46" s="142" t="s">
        <v>6</v>
      </c>
      <c r="C46" s="223"/>
      <c r="D46" s="224">
        <v>0</v>
      </c>
      <c r="E46" s="205">
        <f>IF(D46&gt;0,C155/D46,0)</f>
        <v>0</v>
      </c>
      <c r="F46" s="206">
        <f>IF(C151&gt;0,D46-C151,0)</f>
        <v>0</v>
      </c>
      <c r="G46" s="42"/>
      <c r="H46" s="21"/>
      <c r="I46" s="33"/>
      <c r="J46" s="33"/>
      <c r="K46" s="21"/>
    </row>
    <row r="47" spans="1:17" x14ac:dyDescent="0.25">
      <c r="A47" s="21"/>
      <c r="B47" s="137" t="s">
        <v>96</v>
      </c>
      <c r="C47" s="223"/>
      <c r="D47" s="224">
        <v>0</v>
      </c>
      <c r="E47" s="184"/>
      <c r="F47" s="185"/>
      <c r="G47" s="135"/>
      <c r="H47" s="33"/>
      <c r="I47" s="33"/>
      <c r="J47" s="33"/>
      <c r="K47" s="21"/>
    </row>
    <row r="48" spans="1:17" x14ac:dyDescent="0.25">
      <c r="A48" s="21"/>
      <c r="B48" s="137" t="s">
        <v>1</v>
      </c>
      <c r="C48" s="223"/>
      <c r="D48" s="224">
        <v>0</v>
      </c>
      <c r="E48" s="186"/>
      <c r="F48" s="187"/>
      <c r="G48" s="135"/>
      <c r="H48" s="33"/>
      <c r="I48" s="33"/>
      <c r="J48" s="33"/>
      <c r="K48" s="21"/>
    </row>
    <row r="49" spans="1:11" x14ac:dyDescent="0.25">
      <c r="A49" s="21"/>
      <c r="B49" s="137" t="s">
        <v>1</v>
      </c>
      <c r="C49" s="223"/>
      <c r="D49" s="224">
        <v>0</v>
      </c>
      <c r="E49" s="186"/>
      <c r="F49" s="187"/>
      <c r="G49" s="42"/>
      <c r="H49" s="33"/>
      <c r="I49" s="33"/>
      <c r="J49" s="33"/>
      <c r="K49" s="21"/>
    </row>
    <row r="50" spans="1:11" x14ac:dyDescent="0.25">
      <c r="A50" s="21"/>
      <c r="B50" s="142" t="s">
        <v>7</v>
      </c>
      <c r="C50" s="207">
        <f>SUM(C44:C49)</f>
        <v>0</v>
      </c>
      <c r="D50" s="208">
        <f>SUM(D44:D49)</f>
        <v>0</v>
      </c>
      <c r="E50" s="202"/>
      <c r="F50" s="203"/>
      <c r="G50" s="33"/>
      <c r="H50" s="33"/>
      <c r="I50" s="33"/>
      <c r="J50" s="33"/>
      <c r="K50" s="21"/>
    </row>
    <row r="51" spans="1:11" x14ac:dyDescent="0.25">
      <c r="A51" s="21"/>
      <c r="B51" s="7"/>
      <c r="C51" s="17"/>
      <c r="D51" s="18"/>
      <c r="E51" s="18"/>
      <c r="F51" s="102"/>
      <c r="G51" s="123"/>
      <c r="H51" s="88"/>
      <c r="I51" s="27"/>
      <c r="J51" s="27"/>
      <c r="K51" s="21"/>
    </row>
    <row r="52" spans="1:11" ht="15.75" thickBot="1" x14ac:dyDescent="0.3">
      <c r="A52" s="21"/>
      <c r="B52" s="24"/>
      <c r="C52" s="24"/>
      <c r="D52" s="24"/>
      <c r="E52" s="24"/>
      <c r="F52" s="236"/>
      <c r="G52" s="236"/>
      <c r="H52" s="236"/>
      <c r="I52" s="236"/>
      <c r="J52" s="236"/>
      <c r="K52" s="21"/>
    </row>
    <row r="53" spans="1:11" ht="16.5" thickTop="1" x14ac:dyDescent="0.25">
      <c r="A53" s="21"/>
      <c r="B53" s="105" t="s">
        <v>11</v>
      </c>
      <c r="C53" s="101"/>
      <c r="D53" s="87" t="s">
        <v>95</v>
      </c>
      <c r="E53" s="85"/>
      <c r="F53" s="85"/>
      <c r="G53" s="85"/>
      <c r="H53" s="85"/>
      <c r="I53" s="85"/>
      <c r="J53" s="86" t="s">
        <v>88</v>
      </c>
      <c r="K53" s="21"/>
    </row>
    <row r="54" spans="1:11" x14ac:dyDescent="0.25">
      <c r="A54" s="21"/>
      <c r="B54" s="308"/>
      <c r="C54" s="308"/>
      <c r="D54" s="308"/>
      <c r="E54" s="308"/>
      <c r="F54" s="308"/>
      <c r="G54" s="308"/>
      <c r="H54" s="308"/>
      <c r="I54" s="308"/>
      <c r="J54" s="308"/>
      <c r="K54" s="21"/>
    </row>
    <row r="55" spans="1:11" x14ac:dyDescent="0.25">
      <c r="A55" s="21"/>
      <c r="B55" s="11"/>
      <c r="C55" s="8"/>
      <c r="D55" s="12"/>
      <c r="E55" s="28"/>
      <c r="F55" s="28"/>
      <c r="G55" s="28"/>
      <c r="H55" s="28"/>
      <c r="I55" s="28"/>
      <c r="J55" s="28"/>
      <c r="K55" s="21"/>
    </row>
    <row r="56" spans="1:11" x14ac:dyDescent="0.25">
      <c r="A56" s="21"/>
      <c r="B56" s="23"/>
      <c r="C56" s="12" t="s">
        <v>3</v>
      </c>
      <c r="D56" s="57"/>
      <c r="E56" s="28"/>
      <c r="F56" s="28"/>
      <c r="G56" s="28"/>
      <c r="H56" s="28"/>
      <c r="I56" s="28"/>
      <c r="J56" s="28"/>
      <c r="K56" s="21"/>
    </row>
    <row r="57" spans="1:11" x14ac:dyDescent="0.25">
      <c r="B57" s="28"/>
      <c r="C57" s="28"/>
      <c r="D57" s="28"/>
      <c r="E57" s="28"/>
      <c r="F57" s="28"/>
      <c r="G57" s="28"/>
      <c r="H57" s="28"/>
      <c r="I57" s="28"/>
      <c r="J57" s="23"/>
      <c r="K57" s="21"/>
    </row>
    <row r="58" spans="1:11" ht="33" customHeight="1" x14ac:dyDescent="0.25">
      <c r="A58" s="21"/>
      <c r="B58" s="284" t="s">
        <v>17</v>
      </c>
      <c r="C58" s="285"/>
      <c r="D58" s="235" t="s">
        <v>66</v>
      </c>
      <c r="E58" s="114" t="s">
        <v>65</v>
      </c>
      <c r="F58" s="235" t="s">
        <v>135</v>
      </c>
      <c r="G58" s="235" t="s">
        <v>46</v>
      </c>
      <c r="H58" s="114" t="s">
        <v>53</v>
      </c>
      <c r="I58" s="235" t="s">
        <v>44</v>
      </c>
      <c r="J58" s="108" t="s">
        <v>45</v>
      </c>
      <c r="K58" s="21"/>
    </row>
    <row r="59" spans="1:11" x14ac:dyDescent="0.25">
      <c r="A59" s="21"/>
      <c r="B59" s="279" t="s">
        <v>1</v>
      </c>
      <c r="C59" s="279"/>
      <c r="D59" s="232" t="s">
        <v>1</v>
      </c>
      <c r="E59" s="69"/>
      <c r="F59" s="70" t="s">
        <v>1</v>
      </c>
      <c r="G59" s="232" t="s">
        <v>1</v>
      </c>
      <c r="H59" s="71"/>
      <c r="I59" s="71"/>
      <c r="J59" s="72"/>
      <c r="K59" s="21"/>
    </row>
    <row r="60" spans="1:11" x14ac:dyDescent="0.25">
      <c r="A60" s="21"/>
      <c r="B60" s="279" t="s">
        <v>1</v>
      </c>
      <c r="C60" s="279"/>
      <c r="D60" s="232" t="s">
        <v>1</v>
      </c>
      <c r="E60" s="71"/>
      <c r="F60" s="70" t="s">
        <v>1</v>
      </c>
      <c r="G60" s="232" t="s">
        <v>1</v>
      </c>
      <c r="H60" s="71"/>
      <c r="I60" s="71"/>
      <c r="J60" s="72"/>
      <c r="K60" s="21"/>
    </row>
    <row r="61" spans="1:11" x14ac:dyDescent="0.25">
      <c r="A61" s="21"/>
      <c r="B61" s="279" t="s">
        <v>1</v>
      </c>
      <c r="C61" s="279"/>
      <c r="D61" s="232" t="s">
        <v>1</v>
      </c>
      <c r="E61" s="71"/>
      <c r="F61" s="70" t="s">
        <v>1</v>
      </c>
      <c r="G61" s="232" t="s">
        <v>1</v>
      </c>
      <c r="H61" s="71"/>
      <c r="I61" s="71"/>
      <c r="J61" s="72"/>
      <c r="K61" s="21"/>
    </row>
    <row r="62" spans="1:11" x14ac:dyDescent="0.25">
      <c r="A62" s="21"/>
      <c r="B62" s="279" t="s">
        <v>1</v>
      </c>
      <c r="C62" s="279"/>
      <c r="D62" s="232" t="s">
        <v>1</v>
      </c>
      <c r="E62" s="71"/>
      <c r="F62" s="70" t="s">
        <v>1</v>
      </c>
      <c r="G62" s="232" t="s">
        <v>1</v>
      </c>
      <c r="H62" s="71"/>
      <c r="I62" s="71"/>
      <c r="J62" s="72"/>
      <c r="K62" s="21"/>
    </row>
    <row r="63" spans="1:11" x14ac:dyDescent="0.25">
      <c r="A63" s="21"/>
      <c r="B63" s="279" t="s">
        <v>1</v>
      </c>
      <c r="C63" s="279"/>
      <c r="D63" s="232" t="s">
        <v>1</v>
      </c>
      <c r="E63" s="71"/>
      <c r="F63" s="70" t="s">
        <v>1</v>
      </c>
      <c r="G63" s="232" t="s">
        <v>1</v>
      </c>
      <c r="H63" s="71"/>
      <c r="I63" s="71"/>
      <c r="J63" s="72"/>
      <c r="K63" s="21"/>
    </row>
    <row r="64" spans="1:11" x14ac:dyDescent="0.25">
      <c r="A64" s="21"/>
      <c r="B64" s="279" t="s">
        <v>1</v>
      </c>
      <c r="C64" s="279"/>
      <c r="D64" s="232" t="s">
        <v>1</v>
      </c>
      <c r="E64" s="71"/>
      <c r="F64" s="70" t="s">
        <v>1</v>
      </c>
      <c r="G64" s="232" t="s">
        <v>1</v>
      </c>
      <c r="H64" s="71"/>
      <c r="I64" s="71"/>
      <c r="J64" s="72"/>
      <c r="K64" s="21"/>
    </row>
    <row r="65" spans="1:11" x14ac:dyDescent="0.25">
      <c r="A65" s="21"/>
      <c r="B65" s="4"/>
      <c r="C65" s="3"/>
      <c r="D65" s="10"/>
      <c r="E65" s="10"/>
      <c r="F65" s="10"/>
      <c r="G65" s="24"/>
      <c r="H65" s="125">
        <f>SUM(H59:H64)</f>
        <v>0</v>
      </c>
      <c r="I65" s="125">
        <f>SUM(I59:I64)</f>
        <v>0</v>
      </c>
      <c r="J65" s="125">
        <f>SUM(J59:J64)</f>
        <v>0</v>
      </c>
      <c r="K65" s="21"/>
    </row>
    <row r="66" spans="1:11" x14ac:dyDescent="0.25">
      <c r="A66" s="21"/>
      <c r="B66" s="23"/>
      <c r="C66" s="29"/>
      <c r="D66" s="20"/>
      <c r="E66" s="234" t="s">
        <v>56</v>
      </c>
      <c r="F66" s="204" t="s">
        <v>1</v>
      </c>
      <c r="G66" s="24"/>
      <c r="H66" s="28"/>
      <c r="I66" s="30"/>
      <c r="J66" s="30"/>
      <c r="K66" s="21"/>
    </row>
    <row r="67" spans="1:11" x14ac:dyDescent="0.25">
      <c r="A67" s="21"/>
      <c r="B67" s="24"/>
      <c r="C67" s="234"/>
      <c r="D67" s="234"/>
      <c r="E67" s="234" t="s">
        <v>57</v>
      </c>
      <c r="F67" s="204" t="s">
        <v>1</v>
      </c>
      <c r="G67" s="36"/>
      <c r="H67" s="32"/>
      <c r="I67" s="38"/>
      <c r="J67" s="31"/>
      <c r="K67" s="20"/>
    </row>
    <row r="68" spans="1:11" x14ac:dyDescent="0.25">
      <c r="A68" s="21"/>
      <c r="B68" s="24"/>
      <c r="C68" s="23"/>
      <c r="D68" s="234"/>
      <c r="E68" s="234" t="s">
        <v>58</v>
      </c>
      <c r="F68" s="204" t="s">
        <v>1</v>
      </c>
      <c r="G68" s="36"/>
      <c r="H68" s="32"/>
      <c r="I68" s="38"/>
      <c r="J68" s="31"/>
      <c r="K68" s="21"/>
    </row>
    <row r="69" spans="1:11" x14ac:dyDescent="0.25">
      <c r="A69" s="21"/>
      <c r="B69" s="24"/>
      <c r="C69" s="234"/>
      <c r="D69" s="234"/>
      <c r="E69" s="234"/>
      <c r="F69" s="36"/>
      <c r="G69" s="115"/>
      <c r="H69" s="51"/>
      <c r="I69" s="59"/>
      <c r="J69" s="31"/>
      <c r="K69" s="21"/>
    </row>
    <row r="70" spans="1:11" ht="15.75" thickBot="1" x14ac:dyDescent="0.3">
      <c r="A70" s="21"/>
      <c r="B70" s="24"/>
      <c r="C70" s="23"/>
      <c r="D70" s="234"/>
      <c r="E70" s="234"/>
      <c r="F70" s="36"/>
      <c r="G70" s="119"/>
      <c r="H70" s="119"/>
      <c r="I70" s="31"/>
      <c r="J70" s="31"/>
      <c r="K70" s="21"/>
    </row>
    <row r="71" spans="1:11" ht="16.5" thickTop="1" x14ac:dyDescent="0.25">
      <c r="A71" s="21"/>
      <c r="B71" s="101" t="s">
        <v>59</v>
      </c>
      <c r="C71" s="101"/>
      <c r="D71" s="87" t="s">
        <v>82</v>
      </c>
      <c r="E71" s="85"/>
      <c r="F71" s="85"/>
      <c r="G71" s="85"/>
      <c r="H71" s="85"/>
      <c r="I71" s="85"/>
      <c r="J71" s="86" t="s">
        <v>89</v>
      </c>
      <c r="K71" s="21"/>
    </row>
    <row r="72" spans="1:11" x14ac:dyDescent="0.25">
      <c r="A72" s="21"/>
      <c r="B72" s="24"/>
      <c r="C72" s="234"/>
      <c r="D72" s="234"/>
      <c r="E72" s="234"/>
      <c r="F72" s="234"/>
      <c r="G72" s="51"/>
      <c r="H72" s="51"/>
      <c r="I72" s="59"/>
      <c r="J72" s="31"/>
      <c r="K72" s="21"/>
    </row>
    <row r="73" spans="1:11" ht="15.75" customHeight="1" x14ac:dyDescent="0.25">
      <c r="A73" s="21"/>
      <c r="B73" s="188" t="s">
        <v>33</v>
      </c>
      <c r="C73" s="189" t="s">
        <v>94</v>
      </c>
      <c r="D73" s="280" t="s">
        <v>136</v>
      </c>
      <c r="E73" s="280"/>
      <c r="F73" s="280"/>
      <c r="G73" s="280"/>
      <c r="H73" s="280"/>
      <c r="I73" s="231" t="s">
        <v>15</v>
      </c>
      <c r="J73" s="191" t="s">
        <v>90</v>
      </c>
      <c r="K73" s="21"/>
    </row>
    <row r="74" spans="1:11" x14ac:dyDescent="0.25">
      <c r="A74" s="21"/>
      <c r="B74" s="116" t="s">
        <v>1</v>
      </c>
      <c r="C74" s="117" t="s">
        <v>1</v>
      </c>
      <c r="D74" s="281"/>
      <c r="E74" s="282"/>
      <c r="F74" s="282"/>
      <c r="G74" s="282"/>
      <c r="H74" s="283"/>
      <c r="I74" s="118"/>
      <c r="J74" s="118"/>
      <c r="K74" s="21"/>
    </row>
    <row r="75" spans="1:11" ht="15.75" customHeight="1" x14ac:dyDescent="0.25">
      <c r="A75" s="21"/>
      <c r="B75" s="83" t="s">
        <v>1</v>
      </c>
      <c r="C75" s="232" t="s">
        <v>1</v>
      </c>
      <c r="D75" s="276"/>
      <c r="E75" s="277"/>
      <c r="F75" s="277"/>
      <c r="G75" s="277"/>
      <c r="H75" s="278"/>
      <c r="I75" s="84"/>
      <c r="J75" s="84"/>
      <c r="K75" s="21"/>
    </row>
    <row r="76" spans="1:11" ht="15.75" customHeight="1" x14ac:dyDescent="0.25">
      <c r="A76" s="21"/>
      <c r="B76" s="83" t="s">
        <v>1</v>
      </c>
      <c r="C76" s="232" t="s">
        <v>1</v>
      </c>
      <c r="D76" s="276"/>
      <c r="E76" s="277"/>
      <c r="F76" s="277"/>
      <c r="G76" s="277"/>
      <c r="H76" s="278"/>
      <c r="I76" s="84"/>
      <c r="J76" s="84"/>
      <c r="K76" s="21"/>
    </row>
    <row r="77" spans="1:11" ht="15.75" customHeight="1" x14ac:dyDescent="0.25">
      <c r="A77" s="21"/>
      <c r="B77" s="83" t="s">
        <v>1</v>
      </c>
      <c r="C77" s="232" t="s">
        <v>1</v>
      </c>
      <c r="D77" s="276"/>
      <c r="E77" s="277"/>
      <c r="F77" s="277"/>
      <c r="G77" s="277"/>
      <c r="H77" s="278"/>
      <c r="I77" s="84"/>
      <c r="J77" s="84"/>
      <c r="K77" s="21"/>
    </row>
    <row r="78" spans="1:11" ht="15.75" customHeight="1" x14ac:dyDescent="0.25">
      <c r="A78" s="21"/>
      <c r="B78" s="83" t="s">
        <v>1</v>
      </c>
      <c r="C78" s="232" t="s">
        <v>1</v>
      </c>
      <c r="D78" s="276"/>
      <c r="E78" s="277"/>
      <c r="F78" s="277"/>
      <c r="G78" s="277"/>
      <c r="H78" s="278"/>
      <c r="I78" s="84"/>
      <c r="J78" s="84"/>
      <c r="K78" s="21"/>
    </row>
    <row r="79" spans="1:11" ht="15.75" customHeight="1" x14ac:dyDescent="0.25">
      <c r="A79" s="21"/>
      <c r="B79" s="9"/>
      <c r="C79" s="25"/>
      <c r="D79" s="25"/>
      <c r="E79" s="27"/>
      <c r="F79" s="27"/>
      <c r="G79" s="27"/>
      <c r="H79" s="27"/>
      <c r="I79" s="40"/>
      <c r="J79" s="120" t="s">
        <v>91</v>
      </c>
      <c r="K79" s="21"/>
    </row>
    <row r="80" spans="1:11" ht="15.75" thickBot="1" x14ac:dyDescent="0.3">
      <c r="A80" s="21"/>
      <c r="B80" s="4"/>
      <c r="C80" s="3"/>
      <c r="D80" s="10"/>
      <c r="E80" s="10"/>
      <c r="F80" s="10"/>
      <c r="G80" s="10"/>
      <c r="H80" s="10"/>
      <c r="I80" s="10"/>
      <c r="J80" s="10"/>
      <c r="K80" s="21"/>
    </row>
    <row r="81" spans="1:11" ht="16.5" thickTop="1" x14ac:dyDescent="0.25">
      <c r="A81" s="21"/>
      <c r="B81" s="101" t="s">
        <v>42</v>
      </c>
      <c r="C81" s="101"/>
      <c r="D81" s="87" t="s">
        <v>60</v>
      </c>
      <c r="E81" s="85"/>
      <c r="F81" s="85"/>
      <c r="G81" s="85"/>
      <c r="H81" s="85"/>
      <c r="I81" s="85"/>
      <c r="J81" s="86" t="s">
        <v>89</v>
      </c>
      <c r="K81" s="21"/>
    </row>
    <row r="82" spans="1:11" x14ac:dyDescent="0.25">
      <c r="A82" s="21"/>
      <c r="B82" s="5"/>
      <c r="C82" s="2"/>
      <c r="D82" s="5"/>
      <c r="E82" s="5"/>
      <c r="F82" s="2"/>
      <c r="G82" s="2"/>
      <c r="H82" s="2"/>
      <c r="I82" s="2"/>
      <c r="J82" s="2"/>
      <c r="K82" s="21"/>
    </row>
    <row r="83" spans="1:11" ht="30" customHeight="1" x14ac:dyDescent="0.25">
      <c r="A83" s="21"/>
      <c r="B83" s="79" t="s">
        <v>137</v>
      </c>
      <c r="C83" s="265" t="s">
        <v>43</v>
      </c>
      <c r="D83" s="265"/>
      <c r="E83" s="265"/>
      <c r="F83" s="80"/>
      <c r="G83" s="80" t="s">
        <v>138</v>
      </c>
      <c r="H83" s="81" t="s">
        <v>12</v>
      </c>
      <c r="I83" s="80" t="s">
        <v>15</v>
      </c>
      <c r="J83" s="82" t="s">
        <v>34</v>
      </c>
      <c r="K83" s="21"/>
    </row>
    <row r="84" spans="1:11" x14ac:dyDescent="0.25">
      <c r="A84" s="21"/>
      <c r="B84" s="75" t="s">
        <v>1</v>
      </c>
      <c r="C84" s="128"/>
      <c r="D84" s="129"/>
      <c r="E84" s="129"/>
      <c r="F84" s="130"/>
      <c r="G84" s="76" t="s">
        <v>1</v>
      </c>
      <c r="H84" s="77"/>
      <c r="I84" s="78"/>
      <c r="J84" s="78"/>
      <c r="K84" s="21"/>
    </row>
    <row r="85" spans="1:11" x14ac:dyDescent="0.25">
      <c r="A85" s="21"/>
      <c r="B85" s="65" t="s">
        <v>1</v>
      </c>
      <c r="C85" s="128"/>
      <c r="D85" s="129"/>
      <c r="E85" s="129"/>
      <c r="F85" s="130"/>
      <c r="G85" s="66" t="s">
        <v>1</v>
      </c>
      <c r="H85" s="67"/>
      <c r="I85" s="68"/>
      <c r="J85" s="68"/>
      <c r="K85" s="21"/>
    </row>
    <row r="86" spans="1:11" x14ac:dyDescent="0.25">
      <c r="A86" s="21"/>
      <c r="B86" s="65" t="s">
        <v>1</v>
      </c>
      <c r="C86" s="128"/>
      <c r="D86" s="129"/>
      <c r="E86" s="129"/>
      <c r="F86" s="130"/>
      <c r="G86" s="66" t="s">
        <v>1</v>
      </c>
      <c r="H86" s="67"/>
      <c r="I86" s="68"/>
      <c r="J86" s="68"/>
      <c r="K86" s="21"/>
    </row>
    <row r="87" spans="1:11" x14ac:dyDescent="0.25">
      <c r="A87" s="21"/>
      <c r="B87" s="65" t="s">
        <v>1</v>
      </c>
      <c r="C87" s="128"/>
      <c r="D87" s="129"/>
      <c r="E87" s="129"/>
      <c r="F87" s="130"/>
      <c r="G87" s="66" t="s">
        <v>1</v>
      </c>
      <c r="H87" s="67"/>
      <c r="I87" s="68"/>
      <c r="J87" s="68"/>
      <c r="K87" s="21"/>
    </row>
    <row r="88" spans="1:11" x14ac:dyDescent="0.25">
      <c r="A88" s="21"/>
      <c r="B88" s="65" t="s">
        <v>1</v>
      </c>
      <c r="C88" s="128"/>
      <c r="D88" s="129"/>
      <c r="E88" s="129"/>
      <c r="F88" s="130"/>
      <c r="G88" s="66" t="s">
        <v>1</v>
      </c>
      <c r="H88" s="67"/>
      <c r="I88" s="68"/>
      <c r="J88" s="68"/>
      <c r="K88" s="21"/>
    </row>
    <row r="89" spans="1:11" x14ac:dyDescent="0.25">
      <c r="A89" s="21"/>
      <c r="B89" s="65" t="s">
        <v>1</v>
      </c>
      <c r="C89" s="128"/>
      <c r="D89" s="129"/>
      <c r="E89" s="129"/>
      <c r="F89" s="130"/>
      <c r="G89" s="66" t="s">
        <v>1</v>
      </c>
      <c r="H89" s="67"/>
      <c r="I89" s="68"/>
      <c r="J89" s="68"/>
      <c r="K89" s="21"/>
    </row>
    <row r="90" spans="1:11" x14ac:dyDescent="0.25">
      <c r="A90" s="21"/>
      <c r="B90" s="65" t="s">
        <v>1</v>
      </c>
      <c r="C90" s="128"/>
      <c r="D90" s="129"/>
      <c r="E90" s="129"/>
      <c r="F90" s="130"/>
      <c r="G90" s="66" t="s">
        <v>1</v>
      </c>
      <c r="H90" s="67"/>
      <c r="I90" s="68"/>
      <c r="J90" s="68"/>
      <c r="K90" s="21"/>
    </row>
    <row r="91" spans="1:11" x14ac:dyDescent="0.25">
      <c r="A91" s="21"/>
      <c r="B91" s="65" t="s">
        <v>1</v>
      </c>
      <c r="C91" s="128"/>
      <c r="D91" s="129"/>
      <c r="E91" s="129"/>
      <c r="F91" s="130"/>
      <c r="G91" s="66" t="s">
        <v>1</v>
      </c>
      <c r="H91" s="67"/>
      <c r="I91" s="68"/>
      <c r="J91" s="68"/>
      <c r="K91" s="21"/>
    </row>
    <row r="92" spans="1:11" x14ac:dyDescent="0.25">
      <c r="A92" s="21"/>
      <c r="B92" s="65" t="s">
        <v>1</v>
      </c>
      <c r="C92" s="128"/>
      <c r="D92" s="129"/>
      <c r="E92" s="129"/>
      <c r="F92" s="130"/>
      <c r="G92" s="66" t="s">
        <v>1</v>
      </c>
      <c r="H92" s="67"/>
      <c r="I92" s="68"/>
      <c r="J92" s="68"/>
      <c r="K92" s="21"/>
    </row>
    <row r="93" spans="1:11" x14ac:dyDescent="0.25">
      <c r="A93" s="21"/>
      <c r="B93" s="65" t="s">
        <v>1</v>
      </c>
      <c r="C93" s="128"/>
      <c r="D93" s="129"/>
      <c r="E93" s="129"/>
      <c r="F93" s="130"/>
      <c r="G93" s="66" t="s">
        <v>1</v>
      </c>
      <c r="H93" s="67"/>
      <c r="I93" s="68"/>
      <c r="J93" s="68"/>
      <c r="K93" s="21"/>
    </row>
    <row r="94" spans="1:11" x14ac:dyDescent="0.25">
      <c r="A94" s="21"/>
      <c r="B94" s="266"/>
      <c r="C94" s="266"/>
      <c r="D94" s="266"/>
      <c r="E94" s="5"/>
      <c r="F94" s="239"/>
      <c r="G94" s="238"/>
      <c r="H94" s="13"/>
      <c r="I94" s="127">
        <f>SUM(I84:I93)</f>
        <v>0</v>
      </c>
      <c r="J94" s="127">
        <f>SUM(J84:J93)</f>
        <v>0</v>
      </c>
      <c r="K94" s="21"/>
    </row>
    <row r="95" spans="1:11" ht="15.75" thickBot="1" x14ac:dyDescent="0.3">
      <c r="A95" s="21"/>
      <c r="B95" s="238"/>
      <c r="C95" s="238"/>
      <c r="D95" s="238"/>
      <c r="E95" s="5"/>
      <c r="F95" s="239"/>
      <c r="G95" s="238"/>
      <c r="H95" s="13"/>
      <c r="I95" s="127"/>
      <c r="J95" s="127"/>
      <c r="K95" s="21"/>
    </row>
    <row r="96" spans="1:11" ht="16.5" thickTop="1" x14ac:dyDescent="0.25">
      <c r="A96" s="21"/>
      <c r="B96" s="101" t="s">
        <v>103</v>
      </c>
      <c r="C96" s="101"/>
      <c r="D96" s="267" t="s">
        <v>133</v>
      </c>
      <c r="E96" s="267"/>
      <c r="F96" s="267"/>
      <c r="G96" s="267"/>
      <c r="H96" s="267"/>
      <c r="I96" s="267"/>
      <c r="J96" s="86" t="s">
        <v>89</v>
      </c>
      <c r="K96" s="21"/>
    </row>
    <row r="97" spans="1:11" ht="26.25" customHeight="1" x14ac:dyDescent="0.25">
      <c r="A97" s="21"/>
      <c r="B97" s="5"/>
      <c r="C97" s="2"/>
      <c r="D97" s="268"/>
      <c r="E97" s="268"/>
      <c r="F97" s="268"/>
      <c r="G97" s="268"/>
      <c r="H97" s="268"/>
      <c r="I97" s="268"/>
      <c r="J97" s="2"/>
      <c r="K97" s="21"/>
    </row>
    <row r="98" spans="1:11" x14ac:dyDescent="0.25">
      <c r="A98" s="21"/>
      <c r="B98" s="5"/>
      <c r="C98" s="2"/>
      <c r="D98" s="237"/>
      <c r="E98" s="237"/>
      <c r="F98" s="237"/>
      <c r="G98" s="237"/>
      <c r="H98" s="237"/>
      <c r="I98" s="237"/>
      <c r="J98" s="2"/>
      <c r="K98" s="21"/>
    </row>
    <row r="99" spans="1:11" ht="15" customHeight="1" x14ac:dyDescent="0.25">
      <c r="A99" s="21"/>
      <c r="B99" s="5"/>
      <c r="C99" s="2"/>
      <c r="D99" s="268" t="s">
        <v>105</v>
      </c>
      <c r="E99" s="268"/>
      <c r="F99" s="269" t="s">
        <v>1</v>
      </c>
      <c r="G99" s="270"/>
      <c r="H99" s="237"/>
      <c r="I99" s="237"/>
      <c r="J99" s="2"/>
      <c r="K99" s="21"/>
    </row>
    <row r="100" spans="1:11" ht="15" customHeight="1" x14ac:dyDescent="0.25">
      <c r="A100" s="21"/>
      <c r="B100" s="5"/>
      <c r="C100" s="2"/>
      <c r="D100" s="268" t="s">
        <v>106</v>
      </c>
      <c r="E100" s="268"/>
      <c r="F100" s="269" t="s">
        <v>1</v>
      </c>
      <c r="G100" s="270"/>
      <c r="H100" s="237"/>
      <c r="I100" s="237"/>
      <c r="J100" s="2"/>
      <c r="K100" s="21"/>
    </row>
    <row r="101" spans="1:11" ht="15" customHeight="1" x14ac:dyDescent="0.25">
      <c r="A101" s="21"/>
      <c r="B101" s="5"/>
      <c r="C101" s="2"/>
      <c r="D101" s="268" t="s">
        <v>104</v>
      </c>
      <c r="E101" s="268"/>
      <c r="F101" s="269" t="s">
        <v>1</v>
      </c>
      <c r="G101" s="270"/>
      <c r="H101" s="237"/>
      <c r="I101" s="237"/>
      <c r="J101" s="2"/>
      <c r="K101" s="21"/>
    </row>
    <row r="102" spans="1:11" ht="15" customHeight="1" x14ac:dyDescent="0.25">
      <c r="A102" s="21"/>
      <c r="B102" s="194"/>
      <c r="C102" s="195"/>
      <c r="D102" s="195"/>
      <c r="E102" s="195"/>
      <c r="F102" s="195"/>
      <c r="G102" s="195"/>
      <c r="H102" s="196"/>
      <c r="I102" s="197"/>
      <c r="J102" s="197"/>
      <c r="K102" s="21"/>
    </row>
    <row r="103" spans="1:11" ht="15.75" thickBot="1" x14ac:dyDescent="0.3">
      <c r="A103" s="33"/>
      <c r="B103" s="33"/>
      <c r="C103" s="33"/>
      <c r="D103" s="34"/>
      <c r="E103" s="34"/>
      <c r="F103" s="34"/>
      <c r="G103" s="34"/>
      <c r="H103" s="34"/>
      <c r="I103" s="33"/>
      <c r="J103" s="33"/>
      <c r="K103" s="32"/>
    </row>
    <row r="104" spans="1:11" ht="16.5" thickTop="1" x14ac:dyDescent="0.25">
      <c r="A104" s="33"/>
      <c r="B104" s="104" t="s">
        <v>61</v>
      </c>
      <c r="C104" s="103"/>
      <c r="D104" s="267" t="s">
        <v>154</v>
      </c>
      <c r="E104" s="267"/>
      <c r="F104" s="267"/>
      <c r="G104" s="267"/>
      <c r="H104" s="267"/>
      <c r="I104" s="267"/>
      <c r="J104" s="86" t="s">
        <v>13</v>
      </c>
      <c r="K104" s="32"/>
    </row>
    <row r="105" spans="1:11" x14ac:dyDescent="0.25">
      <c r="A105" s="33"/>
      <c r="B105" s="5"/>
      <c r="C105" s="2"/>
      <c r="D105" s="268"/>
      <c r="E105" s="268"/>
      <c r="F105" s="268"/>
      <c r="G105" s="268"/>
      <c r="H105" s="268"/>
      <c r="I105" s="268"/>
      <c r="J105" s="2"/>
      <c r="K105" s="32"/>
    </row>
    <row r="106" spans="1:11" x14ac:dyDescent="0.25">
      <c r="A106" s="41"/>
      <c r="B106" s="5"/>
      <c r="C106" s="2"/>
      <c r="D106" s="237"/>
      <c r="E106" s="237"/>
      <c r="F106" s="237"/>
      <c r="G106" s="237"/>
      <c r="H106" s="237"/>
      <c r="I106" s="237"/>
      <c r="J106" s="2"/>
      <c r="K106" s="36"/>
    </row>
    <row r="107" spans="1:11" x14ac:dyDescent="0.25">
      <c r="A107" s="41"/>
      <c r="B107" s="271" t="s">
        <v>149</v>
      </c>
      <c r="C107" s="272"/>
      <c r="D107" s="272"/>
      <c r="E107" s="273"/>
      <c r="F107" s="52"/>
      <c r="G107" s="274" t="s">
        <v>150</v>
      </c>
      <c r="H107" s="275"/>
      <c r="I107" s="213" t="s">
        <v>152</v>
      </c>
      <c r="J107" s="213" t="s">
        <v>148</v>
      </c>
      <c r="K107" s="36"/>
    </row>
    <row r="108" spans="1:11" x14ac:dyDescent="0.25">
      <c r="A108" s="33"/>
      <c r="B108" s="217" t="s">
        <v>24</v>
      </c>
      <c r="C108" s="217"/>
      <c r="D108" s="217" t="str">
        <f>C20</f>
        <v>Select</v>
      </c>
      <c r="E108" s="217"/>
      <c r="F108" s="41"/>
      <c r="G108" s="256" t="s">
        <v>2</v>
      </c>
      <c r="H108" s="256"/>
      <c r="I108" s="214"/>
      <c r="J108" s="215">
        <f>G3</f>
        <v>0</v>
      </c>
      <c r="K108" s="36"/>
    </row>
    <row r="109" spans="1:11" x14ac:dyDescent="0.25">
      <c r="A109" s="33"/>
      <c r="B109" s="143" t="s">
        <v>24</v>
      </c>
      <c r="C109" s="143"/>
      <c r="D109" s="143" t="str">
        <f>C21</f>
        <v>Select</v>
      </c>
      <c r="E109" s="143"/>
      <c r="F109" s="41"/>
      <c r="G109" s="256" t="s">
        <v>147</v>
      </c>
      <c r="H109" s="256"/>
      <c r="I109" s="216">
        <f>SUM(F44:F46)</f>
        <v>0</v>
      </c>
      <c r="J109" s="214"/>
      <c r="K109" s="36"/>
    </row>
    <row r="110" spans="1:11" x14ac:dyDescent="0.25">
      <c r="A110" s="33"/>
      <c r="B110" s="143" t="s">
        <v>25</v>
      </c>
      <c r="C110" s="143"/>
      <c r="D110" s="144" t="e">
        <f>#REF!</f>
        <v>#REF!</v>
      </c>
      <c r="E110" s="143"/>
      <c r="F110" s="41"/>
      <c r="G110" s="256" t="s">
        <v>156</v>
      </c>
      <c r="H110" s="256"/>
      <c r="I110" s="214"/>
      <c r="J110" s="215">
        <f>H3</f>
        <v>0</v>
      </c>
      <c r="K110" s="36"/>
    </row>
    <row r="111" spans="1:11" x14ac:dyDescent="0.25">
      <c r="A111" s="33"/>
      <c r="B111" s="143" t="s">
        <v>26</v>
      </c>
      <c r="C111" s="143"/>
      <c r="D111" s="144" t="b">
        <v>1</v>
      </c>
      <c r="E111" s="143"/>
      <c r="F111" s="41"/>
      <c r="G111" s="256" t="s">
        <v>147</v>
      </c>
      <c r="H111" s="256"/>
      <c r="I111" s="216">
        <f>IF(SUM(C149+C151+C153)&gt;0,C149+C151+C153,0)</f>
        <v>0</v>
      </c>
      <c r="J111" s="214"/>
      <c r="K111" s="36"/>
    </row>
    <row r="112" spans="1:11" x14ac:dyDescent="0.25">
      <c r="A112" s="33"/>
      <c r="B112" s="143" t="s">
        <v>27</v>
      </c>
      <c r="C112" s="143"/>
      <c r="D112" s="144" t="b">
        <v>0</v>
      </c>
      <c r="E112" s="143"/>
      <c r="F112" s="41"/>
      <c r="G112" s="256" t="s">
        <v>42</v>
      </c>
      <c r="H112" s="256"/>
      <c r="I112" s="214"/>
      <c r="J112" s="215">
        <f>I3</f>
        <v>0</v>
      </c>
      <c r="K112" s="36"/>
    </row>
    <row r="113" spans="1:11" x14ac:dyDescent="0.25">
      <c r="A113" s="33"/>
      <c r="B113" s="143" t="s">
        <v>28</v>
      </c>
      <c r="C113" s="143"/>
      <c r="D113" s="143" t="s">
        <v>155</v>
      </c>
      <c r="E113" s="143"/>
      <c r="F113" s="41"/>
      <c r="G113" s="257" t="s">
        <v>151</v>
      </c>
      <c r="H113" s="257"/>
      <c r="I113" s="216">
        <f>SUM(J74:J78)</f>
        <v>0</v>
      </c>
      <c r="J113" s="214"/>
      <c r="K113" s="36"/>
    </row>
    <row r="114" spans="1:11" x14ac:dyDescent="0.25">
      <c r="A114" s="33"/>
      <c r="B114" s="143" t="s">
        <v>29</v>
      </c>
      <c r="C114" s="143"/>
      <c r="D114" s="143" t="s">
        <v>155</v>
      </c>
      <c r="E114" s="143"/>
      <c r="F114" s="33"/>
      <c r="G114" s="126" t="s">
        <v>51</v>
      </c>
      <c r="H114" s="126"/>
      <c r="I114" s="211"/>
      <c r="J114" s="212">
        <f>SUM(J108:J113)</f>
        <v>0</v>
      </c>
      <c r="K114" s="32"/>
    </row>
    <row r="115" spans="1:11" x14ac:dyDescent="0.25">
      <c r="A115" s="33"/>
      <c r="B115" s="143" t="s">
        <v>30</v>
      </c>
      <c r="C115" s="143"/>
      <c r="D115" s="143" t="s">
        <v>155</v>
      </c>
      <c r="E115" s="143"/>
      <c r="F115" s="33"/>
      <c r="G115" s="198" t="s">
        <v>158</v>
      </c>
      <c r="H115" s="198"/>
      <c r="I115" s="198"/>
      <c r="J115" s="226" t="str">
        <f>IF(J9=0,"",J9)</f>
        <v/>
      </c>
      <c r="K115" s="32"/>
    </row>
    <row r="116" spans="1:11" x14ac:dyDescent="0.25">
      <c r="A116" s="33"/>
      <c r="B116" s="143" t="s">
        <v>71</v>
      </c>
      <c r="C116" s="143"/>
      <c r="D116" s="143" t="str">
        <f>IF(SUM(I74:I78)&gt;0,"Yes","No")</f>
        <v>No</v>
      </c>
      <c r="E116" s="145">
        <f>SUM(I74:I78)</f>
        <v>0</v>
      </c>
      <c r="F116" s="33"/>
      <c r="G116" s="198" t="s">
        <v>159</v>
      </c>
      <c r="H116" s="198"/>
      <c r="I116" s="198"/>
      <c r="J116" s="225" t="str">
        <f>IF(J12="Select","",J12)</f>
        <v/>
      </c>
      <c r="K116" s="32"/>
    </row>
    <row r="117" spans="1:11" x14ac:dyDescent="0.25">
      <c r="A117" s="33"/>
      <c r="B117" s="143" t="s">
        <v>31</v>
      </c>
      <c r="C117" s="143"/>
      <c r="D117" s="143" t="str">
        <f>IF(C137&gt;0,"Yes","No")</f>
        <v>No</v>
      </c>
      <c r="E117" s="143"/>
      <c r="F117" s="33"/>
      <c r="G117" s="198"/>
      <c r="H117" s="198"/>
      <c r="I117" s="198"/>
      <c r="J117" s="198"/>
      <c r="K117" s="32"/>
    </row>
    <row r="118" spans="1:11" x14ac:dyDescent="0.25">
      <c r="A118" s="33"/>
      <c r="B118" s="143" t="s">
        <v>32</v>
      </c>
      <c r="C118" s="143"/>
      <c r="D118" s="143" t="s">
        <v>80</v>
      </c>
      <c r="E118" s="143"/>
      <c r="F118" s="33"/>
      <c r="G118" s="198"/>
      <c r="H118" s="198"/>
      <c r="I118" s="198"/>
      <c r="J118" s="198"/>
      <c r="K118" s="32"/>
    </row>
    <row r="119" spans="1:11" x14ac:dyDescent="0.25">
      <c r="A119" s="33"/>
      <c r="B119" s="143" t="s">
        <v>139</v>
      </c>
      <c r="C119" s="143"/>
      <c r="D119" s="143" t="str">
        <f>IF(C148&gt;0,"Yes, FC Selected", "No")</f>
        <v>No</v>
      </c>
      <c r="E119" s="143"/>
      <c r="F119" s="33"/>
      <c r="G119" s="23" t="s">
        <v>153</v>
      </c>
      <c r="H119" s="198"/>
      <c r="I119" s="198"/>
      <c r="J119" s="198"/>
      <c r="K119" s="32"/>
    </row>
    <row r="120" spans="1:11" x14ac:dyDescent="0.25">
      <c r="A120" s="33"/>
      <c r="B120" s="218" t="s">
        <v>131</v>
      </c>
      <c r="C120" s="218"/>
      <c r="D120" s="218" t="str">
        <f>IF(ISNUMBER(SEARCH("Desktops",B48:B49)),"Yes","No")</f>
        <v>No</v>
      </c>
      <c r="E120" s="218"/>
      <c r="F120" s="33"/>
      <c r="G120" s="33"/>
      <c r="H120" s="33"/>
      <c r="I120" s="33"/>
      <c r="J120" s="33"/>
      <c r="K120" s="32"/>
    </row>
    <row r="121" spans="1:11" x14ac:dyDescent="0.25">
      <c r="A121" s="33"/>
      <c r="B121" s="126"/>
      <c r="C121" s="34"/>
      <c r="D121" s="34"/>
      <c r="E121" s="34"/>
      <c r="F121" s="33"/>
      <c r="G121" s="33"/>
      <c r="H121" s="33"/>
      <c r="I121" s="33"/>
      <c r="J121" s="33"/>
      <c r="K121" s="32"/>
    </row>
    <row r="122" spans="1:11" x14ac:dyDescent="0.25">
      <c r="A122" s="33"/>
      <c r="B122" s="258"/>
      <c r="C122" s="259"/>
      <c r="D122" s="259"/>
      <c r="E122" s="264" t="s">
        <v>55</v>
      </c>
      <c r="F122" s="259"/>
      <c r="G122" s="259"/>
      <c r="H122" s="228"/>
      <c r="I122" s="219"/>
      <c r="J122" s="220"/>
      <c r="K122" s="33"/>
    </row>
    <row r="123" spans="1:11" x14ac:dyDescent="0.25">
      <c r="A123" s="33"/>
      <c r="B123" s="260"/>
      <c r="C123" s="261"/>
      <c r="D123" s="261"/>
      <c r="E123" s="261"/>
      <c r="F123" s="261"/>
      <c r="G123" s="261"/>
      <c r="H123" s="229"/>
      <c r="I123" s="221"/>
      <c r="J123" s="221"/>
      <c r="K123" s="33"/>
    </row>
    <row r="124" spans="1:11" x14ac:dyDescent="0.25">
      <c r="A124" s="33"/>
      <c r="B124" s="262"/>
      <c r="C124" s="263"/>
      <c r="D124" s="263"/>
      <c r="E124" s="263"/>
      <c r="F124" s="263"/>
      <c r="G124" s="263"/>
      <c r="H124" s="230"/>
      <c r="I124" s="222"/>
      <c r="J124" s="222"/>
      <c r="K124" s="33"/>
    </row>
    <row r="125" spans="1:11" x14ac:dyDescent="0.25">
      <c r="A125" s="33"/>
      <c r="B125" s="33"/>
      <c r="C125" s="33"/>
      <c r="D125" s="33"/>
      <c r="E125" s="33"/>
      <c r="F125" s="33"/>
      <c r="G125" s="33"/>
      <c r="H125" s="33"/>
      <c r="I125" s="33"/>
      <c r="J125" s="33"/>
      <c r="K125" s="32"/>
    </row>
    <row r="126" spans="1:11" x14ac:dyDescent="0.25">
      <c r="A126" s="33"/>
      <c r="B126" s="33"/>
      <c r="C126" s="33"/>
      <c r="D126" s="33"/>
      <c r="E126" s="33"/>
      <c r="F126" s="33"/>
      <c r="G126" s="33"/>
      <c r="H126" s="33"/>
      <c r="I126" s="33"/>
      <c r="J126" s="33"/>
      <c r="K126" s="32"/>
    </row>
    <row r="127" spans="1:11" x14ac:dyDescent="0.25">
      <c r="A127" s="33"/>
      <c r="B127" s="33"/>
      <c r="C127" s="33"/>
      <c r="D127" s="33"/>
      <c r="E127" s="33"/>
      <c r="F127" s="33"/>
      <c r="G127" s="33"/>
      <c r="H127" s="33"/>
      <c r="I127" s="33"/>
      <c r="J127" s="33"/>
      <c r="K127" s="32"/>
    </row>
    <row r="128" spans="1:11" x14ac:dyDescent="0.25">
      <c r="A128" s="33"/>
      <c r="B128" s="33"/>
      <c r="C128" s="33"/>
      <c r="D128" s="33"/>
      <c r="E128" s="33"/>
      <c r="F128" s="33"/>
      <c r="G128" s="33"/>
      <c r="H128" s="33"/>
      <c r="I128" s="33"/>
      <c r="J128" s="33"/>
      <c r="K128" s="32"/>
    </row>
    <row r="129" spans="1:11" x14ac:dyDescent="0.25">
      <c r="A129" s="33"/>
      <c r="B129" s="33"/>
      <c r="C129" s="33"/>
      <c r="D129" s="33"/>
      <c r="E129" s="33"/>
      <c r="F129" s="33"/>
      <c r="G129" s="33"/>
      <c r="H129" s="33"/>
      <c r="I129" s="33"/>
      <c r="J129" s="33"/>
      <c r="K129" s="32"/>
    </row>
    <row r="130" spans="1:11" x14ac:dyDescent="0.25">
      <c r="A130" s="33"/>
      <c r="B130" s="253" t="s">
        <v>132</v>
      </c>
      <c r="C130" s="254"/>
      <c r="D130" s="254"/>
      <c r="E130" s="255"/>
      <c r="F130" s="33"/>
      <c r="G130" s="33"/>
      <c r="H130" s="33"/>
      <c r="I130" s="33"/>
      <c r="J130" s="33"/>
      <c r="K130" s="32"/>
    </row>
    <row r="131" spans="1:11" x14ac:dyDescent="0.25">
      <c r="A131" s="33"/>
      <c r="B131" s="199" t="s">
        <v>81</v>
      </c>
      <c r="C131" s="199"/>
      <c r="D131" s="199"/>
      <c r="E131" s="199"/>
      <c r="F131" s="33"/>
      <c r="G131" s="33"/>
      <c r="H131" s="33"/>
      <c r="I131" s="33"/>
      <c r="J131" s="33"/>
      <c r="K131" s="32"/>
    </row>
    <row r="132" spans="1:11" x14ac:dyDescent="0.25">
      <c r="A132" s="33"/>
      <c r="B132" s="199"/>
      <c r="C132" s="199"/>
      <c r="D132" s="199"/>
      <c r="E132" s="199"/>
      <c r="F132" s="33"/>
      <c r="G132" s="33"/>
      <c r="H132" s="33"/>
      <c r="I132" s="33"/>
      <c r="J132" s="33"/>
      <c r="K132" s="32"/>
    </row>
    <row r="133" spans="1:11" x14ac:dyDescent="0.25">
      <c r="A133" s="33"/>
      <c r="B133" s="199" t="s">
        <v>67</v>
      </c>
      <c r="C133" s="199">
        <f>IF(C20="Tape - LVD", 1,0)</f>
        <v>0</v>
      </c>
      <c r="D133" s="199"/>
      <c r="E133" s="199"/>
      <c r="F133" s="33"/>
      <c r="G133" s="33"/>
      <c r="H133" s="33"/>
      <c r="I133" s="33"/>
      <c r="J133" s="33"/>
      <c r="K133" s="32"/>
    </row>
    <row r="134" spans="1:11" x14ac:dyDescent="0.25">
      <c r="A134" s="33"/>
      <c r="B134" s="199" t="s">
        <v>68</v>
      </c>
      <c r="C134" s="199">
        <f>IF(C21="Tape - LVD", 1,0)</f>
        <v>0</v>
      </c>
      <c r="D134" s="199"/>
      <c r="E134" s="199"/>
      <c r="F134" s="33"/>
      <c r="G134" s="33"/>
      <c r="H134" s="33"/>
      <c r="I134" s="33"/>
      <c r="J134" s="33"/>
      <c r="K134" s="32"/>
    </row>
    <row r="135" spans="1:11" x14ac:dyDescent="0.25">
      <c r="A135" s="33"/>
      <c r="B135" s="199" t="s">
        <v>69</v>
      </c>
      <c r="C135" s="199">
        <f>IF(C20="Tape - SAS", 1,0)</f>
        <v>0</v>
      </c>
      <c r="D135" s="199"/>
      <c r="E135" s="199"/>
      <c r="F135" s="33"/>
      <c r="G135" s="33"/>
      <c r="H135" s="33"/>
      <c r="I135" s="33"/>
      <c r="J135" s="33"/>
      <c r="K135" s="32"/>
    </row>
    <row r="136" spans="1:11" x14ac:dyDescent="0.25">
      <c r="A136" s="33"/>
      <c r="B136" s="199" t="s">
        <v>70</v>
      </c>
      <c r="C136" s="199">
        <f>IF(C21="Tape - SAS", 1,0)</f>
        <v>0</v>
      </c>
      <c r="D136" s="199"/>
      <c r="E136" s="199"/>
      <c r="F136" s="33"/>
      <c r="G136" s="33"/>
      <c r="H136" s="33"/>
      <c r="I136" s="33"/>
      <c r="J136" s="33"/>
      <c r="K136" s="32"/>
    </row>
    <row r="137" spans="1:11" x14ac:dyDescent="0.25">
      <c r="A137" s="33"/>
      <c r="B137" s="199"/>
      <c r="C137" s="199">
        <f>SUM(C133:C136)</f>
        <v>0</v>
      </c>
      <c r="D137" s="199"/>
      <c r="E137" s="199"/>
      <c r="F137" s="33"/>
      <c r="G137" s="33"/>
      <c r="H137" s="33"/>
      <c r="I137" s="33"/>
      <c r="J137" s="33"/>
      <c r="K137" s="32"/>
    </row>
    <row r="138" spans="1:11" x14ac:dyDescent="0.25">
      <c r="A138" s="33"/>
      <c r="B138" s="199" t="s">
        <v>72</v>
      </c>
      <c r="C138" s="199"/>
      <c r="D138" s="199"/>
      <c r="E138" s="199"/>
      <c r="F138" s="33"/>
      <c r="G138" s="33"/>
      <c r="H138" s="33"/>
      <c r="I138" s="33"/>
      <c r="J138" s="33"/>
      <c r="K138" s="32"/>
    </row>
    <row r="139" spans="1:11" x14ac:dyDescent="0.25">
      <c r="A139" s="33"/>
      <c r="B139" s="199" t="s">
        <v>73</v>
      </c>
      <c r="C139" s="199">
        <f>IF(C20="Tape - FC", 1,0)</f>
        <v>0</v>
      </c>
      <c r="D139" s="199"/>
      <c r="E139" s="199"/>
      <c r="F139" s="33"/>
      <c r="G139" s="33"/>
      <c r="H139" s="33"/>
      <c r="I139" s="33"/>
      <c r="J139" s="33"/>
      <c r="K139" s="32"/>
    </row>
    <row r="140" spans="1:11" x14ac:dyDescent="0.25">
      <c r="A140" s="33"/>
      <c r="B140" s="199" t="s">
        <v>73</v>
      </c>
      <c r="C140" s="199">
        <f>IF(C21="Tape - FC", 1,0)</f>
        <v>0</v>
      </c>
      <c r="D140" s="199"/>
      <c r="E140" s="199"/>
      <c r="F140" s="33"/>
      <c r="G140" s="33"/>
      <c r="H140" s="33"/>
      <c r="I140" s="33"/>
      <c r="J140" s="33"/>
      <c r="K140" s="32"/>
    </row>
    <row r="141" spans="1:11" x14ac:dyDescent="0.25">
      <c r="A141" s="33"/>
      <c r="B141" s="199" t="s">
        <v>140</v>
      </c>
      <c r="C141" s="199">
        <f>IF(C20="SAN - FC", 1,0)</f>
        <v>0</v>
      </c>
      <c r="D141" s="199"/>
      <c r="E141" s="199"/>
      <c r="F141" s="33"/>
      <c r="G141" s="33"/>
      <c r="H141" s="33"/>
      <c r="I141" s="33"/>
      <c r="J141" s="33"/>
      <c r="K141" s="32"/>
    </row>
    <row r="142" spans="1:11" x14ac:dyDescent="0.25">
      <c r="A142" s="33"/>
      <c r="B142" s="199" t="s">
        <v>140</v>
      </c>
      <c r="C142" s="199">
        <f>IF(C21="SAN - FC", 1,0)</f>
        <v>0</v>
      </c>
      <c r="D142" s="199"/>
      <c r="E142" s="199"/>
      <c r="F142" s="33"/>
      <c r="G142" s="33"/>
      <c r="H142" s="33"/>
      <c r="I142" s="33"/>
      <c r="J142" s="33"/>
      <c r="K142" s="32"/>
    </row>
    <row r="143" spans="1:11" x14ac:dyDescent="0.25">
      <c r="A143" s="33"/>
      <c r="B143" s="199" t="s">
        <v>74</v>
      </c>
      <c r="C143" s="199">
        <f>IF(G59="Fiber Channel", 1,0)</f>
        <v>0</v>
      </c>
      <c r="D143" s="199"/>
      <c r="E143" s="199"/>
      <c r="F143" s="33"/>
      <c r="G143" s="33"/>
      <c r="H143" s="33"/>
      <c r="I143" s="33"/>
      <c r="J143" s="33"/>
      <c r="K143" s="32"/>
    </row>
    <row r="144" spans="1:11" x14ac:dyDescent="0.25">
      <c r="A144" s="33"/>
      <c r="B144" s="199" t="s">
        <v>75</v>
      </c>
      <c r="C144" s="199">
        <f>IF(G60="Fiber Channel", 1,0)</f>
        <v>0</v>
      </c>
      <c r="D144" s="199"/>
      <c r="E144" s="199"/>
      <c r="F144" s="33"/>
      <c r="G144" s="33"/>
      <c r="H144" s="33"/>
      <c r="I144" s="33"/>
      <c r="J144" s="33"/>
      <c r="K144" s="32"/>
    </row>
    <row r="145" spans="1:11" x14ac:dyDescent="0.25">
      <c r="A145" s="33"/>
      <c r="B145" s="199" t="s">
        <v>76</v>
      </c>
      <c r="C145" s="199">
        <f>IF(G61="Fiber Channel", 1,0)</f>
        <v>0</v>
      </c>
      <c r="D145" s="199"/>
      <c r="E145" s="199"/>
      <c r="F145" s="33"/>
      <c r="G145" s="33"/>
      <c r="H145" s="33"/>
      <c r="I145" s="33"/>
      <c r="J145" s="33"/>
      <c r="K145" s="32"/>
    </row>
    <row r="146" spans="1:11" x14ac:dyDescent="0.25">
      <c r="A146" s="33"/>
      <c r="B146" s="199" t="s">
        <v>77</v>
      </c>
      <c r="C146" s="199">
        <f>IF(G62="Fiber Channel", 1,0)</f>
        <v>0</v>
      </c>
      <c r="D146" s="199"/>
      <c r="E146" s="199"/>
      <c r="F146" s="33"/>
      <c r="G146" s="33"/>
      <c r="H146" s="33"/>
      <c r="I146" s="33"/>
      <c r="J146" s="33"/>
      <c r="K146" s="32"/>
    </row>
    <row r="147" spans="1:11" x14ac:dyDescent="0.25">
      <c r="A147" s="33"/>
      <c r="B147" s="199" t="s">
        <v>78</v>
      </c>
      <c r="C147" s="199">
        <f>IF(G63="Fiber Channel", 1,0)</f>
        <v>0</v>
      </c>
      <c r="D147" s="199"/>
      <c r="E147" s="199"/>
      <c r="F147" s="33"/>
      <c r="G147" s="33"/>
      <c r="H147" s="33"/>
      <c r="I147" s="33"/>
      <c r="J147" s="33"/>
      <c r="K147" s="32"/>
    </row>
    <row r="148" spans="1:11" x14ac:dyDescent="0.25">
      <c r="A148" s="33"/>
      <c r="B148" s="199" t="s">
        <v>79</v>
      </c>
      <c r="C148" s="199">
        <f>SUM(C139:C147)</f>
        <v>0</v>
      </c>
      <c r="D148" s="199"/>
      <c r="E148" s="199"/>
      <c r="F148" s="33"/>
      <c r="G148" s="33"/>
      <c r="H148" s="33"/>
      <c r="I148" s="33"/>
      <c r="J148" s="33"/>
      <c r="K148" s="32"/>
    </row>
    <row r="149" spans="1:11" x14ac:dyDescent="0.25">
      <c r="A149" s="33"/>
      <c r="B149" s="199" t="s">
        <v>117</v>
      </c>
      <c r="C149" s="199">
        <f>IF(ISNUMBER(SEARCH("Yes",G31)),D29+D31+C151,D29+D31+D33+C151)</f>
        <v>0</v>
      </c>
      <c r="D149" s="199"/>
      <c r="E149" s="199"/>
      <c r="F149" s="33"/>
      <c r="G149" s="33"/>
      <c r="H149" s="33"/>
      <c r="I149" s="33"/>
      <c r="J149" s="33"/>
      <c r="K149" s="32"/>
    </row>
    <row r="150" spans="1:11" x14ac:dyDescent="0.25">
      <c r="A150" s="33"/>
      <c r="B150" s="199" t="s">
        <v>116</v>
      </c>
      <c r="C150" s="199">
        <f>IF(ISNUMBER(SEARCH("Yes",G31)),F29+F31+C151,F29+F31+F33+C151)</f>
        <v>0</v>
      </c>
      <c r="D150" s="199"/>
      <c r="E150" s="199"/>
      <c r="F150" s="33"/>
      <c r="G150" s="33"/>
      <c r="H150" s="33"/>
      <c r="I150" s="33"/>
      <c r="J150" s="33"/>
      <c r="K150" s="32"/>
    </row>
    <row r="151" spans="1:11" x14ac:dyDescent="0.25">
      <c r="A151" s="33"/>
      <c r="B151" s="199" t="s">
        <v>119</v>
      </c>
      <c r="C151" s="199">
        <f>IF(ISNUMBER(SEARCH("Windows",C37)),D35,0)</f>
        <v>0</v>
      </c>
      <c r="D151" s="199"/>
      <c r="E151" s="199"/>
      <c r="F151" s="33"/>
      <c r="G151" s="33"/>
      <c r="H151" s="33"/>
      <c r="I151" s="33"/>
      <c r="J151" s="33"/>
      <c r="K151" s="32"/>
    </row>
    <row r="152" spans="1:11" x14ac:dyDescent="0.25">
      <c r="A152" s="33"/>
      <c r="B152" s="199" t="s">
        <v>118</v>
      </c>
      <c r="C152" s="199">
        <f>IF(ISNUMBER(SEARCH("Windows",C37)),F35,0)</f>
        <v>0</v>
      </c>
      <c r="D152" s="199"/>
      <c r="E152" s="199"/>
      <c r="F152" s="33"/>
      <c r="G152" s="33"/>
      <c r="H152" s="33"/>
      <c r="I152" s="33"/>
      <c r="J152" s="33"/>
      <c r="K152" s="32"/>
    </row>
    <row r="153" spans="1:11" x14ac:dyDescent="0.25">
      <c r="A153" s="33"/>
      <c r="B153" s="199" t="s">
        <v>141</v>
      </c>
      <c r="C153" s="199">
        <f>IF(ISNUMBER(SEARCH("Linux",C37)),D35,0)</f>
        <v>0</v>
      </c>
      <c r="D153" s="199"/>
      <c r="E153" s="199"/>
      <c r="F153" s="33"/>
      <c r="G153" s="33"/>
      <c r="H153" s="33"/>
      <c r="I153" s="33"/>
      <c r="J153" s="33"/>
      <c r="K153" s="32"/>
    </row>
    <row r="154" spans="1:11" x14ac:dyDescent="0.25">
      <c r="A154" s="33"/>
      <c r="B154" s="199" t="s">
        <v>142</v>
      </c>
      <c r="C154" s="199">
        <f>IF(ISNUMBER(SEARCH("Linux",C37)),F35,0)</f>
        <v>0</v>
      </c>
      <c r="D154" s="199"/>
      <c r="E154" s="199"/>
      <c r="F154" s="33"/>
      <c r="G154" s="33"/>
      <c r="H154" s="33"/>
      <c r="I154" s="33"/>
      <c r="J154" s="33"/>
      <c r="K154" s="32"/>
    </row>
    <row r="155" spans="1:11" x14ac:dyDescent="0.25">
      <c r="A155" s="33"/>
      <c r="B155" s="199" t="s">
        <v>120</v>
      </c>
      <c r="C155" s="199">
        <f>IF(ISNUMBER(SEARCH("Solaris",C37)),D35,0)</f>
        <v>0</v>
      </c>
      <c r="D155" s="199"/>
      <c r="E155" s="199"/>
      <c r="F155" s="33"/>
      <c r="G155" s="33"/>
      <c r="H155" s="33"/>
      <c r="I155" s="33"/>
      <c r="J155" s="33"/>
      <c r="K155" s="32"/>
    </row>
    <row r="156" spans="1:11" x14ac:dyDescent="0.25">
      <c r="A156" s="33"/>
      <c r="B156" s="199" t="s">
        <v>121</v>
      </c>
      <c r="C156" s="199">
        <f>IF(ISNUMBER(SEARCH("Solaris",C37)),F35,0)</f>
        <v>0</v>
      </c>
      <c r="D156" s="199"/>
      <c r="E156" s="199"/>
      <c r="F156" s="33"/>
      <c r="G156" s="33"/>
      <c r="H156" s="33"/>
      <c r="I156" s="33"/>
      <c r="J156" s="33"/>
      <c r="K156" s="32"/>
    </row>
    <row r="157" spans="1:11" x14ac:dyDescent="0.25">
      <c r="A157" s="33"/>
      <c r="B157" s="33"/>
      <c r="C157" s="33"/>
      <c r="D157" s="33"/>
      <c r="E157" s="33"/>
      <c r="F157" s="33"/>
      <c r="G157" s="33"/>
      <c r="H157" s="33"/>
      <c r="I157" s="33"/>
      <c r="J157" s="33"/>
      <c r="K157" s="32"/>
    </row>
    <row r="158" spans="1:11" x14ac:dyDescent="0.25">
      <c r="A158" s="33"/>
      <c r="B158" s="33"/>
      <c r="C158" s="33"/>
      <c r="D158" s="33"/>
      <c r="E158" s="33"/>
      <c r="F158" s="33"/>
      <c r="G158" s="33"/>
      <c r="H158" s="33"/>
      <c r="I158" s="33"/>
      <c r="J158" s="33"/>
      <c r="K158" s="32"/>
    </row>
    <row r="159" spans="1:11" x14ac:dyDescent="0.25">
      <c r="A159" s="33"/>
      <c r="B159" s="33"/>
      <c r="C159" s="33"/>
      <c r="D159" s="33"/>
      <c r="E159" s="33"/>
      <c r="F159" s="33"/>
      <c r="G159" s="33"/>
      <c r="H159" s="33"/>
      <c r="I159" s="33"/>
      <c r="J159" s="33"/>
      <c r="K159" s="32"/>
    </row>
    <row r="160" spans="1:11" x14ac:dyDescent="0.25">
      <c r="A160" s="33"/>
      <c r="B160" s="33"/>
      <c r="C160" s="33"/>
      <c r="D160" s="33"/>
      <c r="E160" s="33"/>
      <c r="F160" s="33"/>
      <c r="G160" s="33"/>
      <c r="H160" s="33"/>
      <c r="I160" s="33"/>
      <c r="J160" s="33"/>
      <c r="K160" s="32"/>
    </row>
    <row r="161" spans="1:11" x14ac:dyDescent="0.25">
      <c r="A161" s="33"/>
      <c r="B161" s="33"/>
      <c r="C161" s="33"/>
      <c r="D161" s="33"/>
      <c r="E161" s="33"/>
      <c r="F161" s="33"/>
      <c r="G161" s="33"/>
      <c r="H161" s="33"/>
      <c r="I161" s="33"/>
      <c r="J161" s="33"/>
      <c r="K161" s="32"/>
    </row>
    <row r="162" spans="1:11" x14ac:dyDescent="0.25">
      <c r="A162" s="33"/>
      <c r="B162" s="33"/>
      <c r="C162" s="33"/>
      <c r="D162" s="33"/>
      <c r="E162" s="33"/>
      <c r="F162" s="33"/>
      <c r="G162" s="33"/>
      <c r="H162" s="33"/>
      <c r="I162" s="33"/>
      <c r="J162" s="33"/>
      <c r="K162" s="32"/>
    </row>
    <row r="163" spans="1:11" x14ac:dyDescent="0.25">
      <c r="A163" s="33"/>
      <c r="B163" s="33"/>
      <c r="C163" s="33"/>
      <c r="D163" s="33"/>
      <c r="E163" s="33"/>
      <c r="F163" s="33"/>
      <c r="G163" s="33"/>
      <c r="H163" s="33"/>
      <c r="I163" s="33"/>
      <c r="J163" s="33"/>
      <c r="K163" s="32"/>
    </row>
    <row r="164" spans="1:11" x14ac:dyDescent="0.25">
      <c r="A164" s="33"/>
      <c r="B164" s="33"/>
      <c r="C164" s="33"/>
      <c r="D164" s="33"/>
      <c r="E164" s="33"/>
      <c r="F164" s="33"/>
      <c r="G164" s="33"/>
      <c r="H164" s="33"/>
      <c r="I164" s="33"/>
      <c r="J164" s="33"/>
      <c r="K164" s="32"/>
    </row>
    <row r="165" spans="1:11" x14ac:dyDescent="0.25">
      <c r="A165" s="33"/>
      <c r="B165" s="33"/>
      <c r="C165" s="33"/>
      <c r="D165" s="33"/>
      <c r="E165" s="33"/>
      <c r="F165" s="33"/>
      <c r="G165" s="33"/>
      <c r="H165" s="33"/>
      <c r="I165" s="33"/>
      <c r="J165" s="33"/>
      <c r="K165" s="32"/>
    </row>
    <row r="166" spans="1:11" x14ac:dyDescent="0.25">
      <c r="A166" s="33"/>
      <c r="B166" s="33"/>
      <c r="C166" s="33"/>
      <c r="D166" s="33"/>
      <c r="E166" s="33"/>
      <c r="F166" s="33"/>
      <c r="G166" s="33"/>
      <c r="H166" s="33"/>
      <c r="I166" s="33"/>
      <c r="J166" s="33"/>
      <c r="K166" s="32"/>
    </row>
    <row r="167" spans="1:11" x14ac:dyDescent="0.25">
      <c r="A167" s="33"/>
      <c r="B167" s="33"/>
      <c r="C167" s="33"/>
      <c r="D167" s="33"/>
      <c r="E167" s="33"/>
      <c r="F167" s="33"/>
      <c r="G167" s="33"/>
      <c r="H167" s="33"/>
      <c r="I167" s="33"/>
      <c r="J167" s="33"/>
      <c r="K167" s="32"/>
    </row>
    <row r="168" spans="1:11" x14ac:dyDescent="0.25">
      <c r="A168" s="33"/>
      <c r="B168" s="33"/>
      <c r="C168" s="33"/>
      <c r="D168" s="33"/>
      <c r="E168" s="33"/>
      <c r="F168" s="33"/>
      <c r="G168" s="33"/>
      <c r="H168" s="33"/>
      <c r="I168" s="33"/>
      <c r="J168" s="33"/>
      <c r="K168" s="32"/>
    </row>
    <row r="169" spans="1:11" x14ac:dyDescent="0.25">
      <c r="A169" s="33"/>
      <c r="B169" s="33"/>
      <c r="C169" s="33"/>
      <c r="D169" s="33"/>
      <c r="E169" s="33"/>
      <c r="F169" s="33"/>
      <c r="G169" s="33"/>
      <c r="H169" s="33"/>
      <c r="I169" s="33"/>
      <c r="J169" s="33"/>
      <c r="K169" s="32"/>
    </row>
    <row r="170" spans="1:11" x14ac:dyDescent="0.25">
      <c r="A170" s="33"/>
      <c r="B170" s="33"/>
      <c r="C170" s="33"/>
      <c r="D170" s="33"/>
      <c r="E170" s="33"/>
      <c r="F170" s="33"/>
      <c r="G170" s="33"/>
      <c r="H170" s="33"/>
      <c r="I170" s="33"/>
      <c r="J170" s="33"/>
      <c r="K170" s="32"/>
    </row>
    <row r="171" spans="1:11" x14ac:dyDescent="0.25">
      <c r="A171" s="33"/>
      <c r="B171" s="33"/>
      <c r="C171" s="33"/>
      <c r="D171" s="33"/>
      <c r="E171" s="33"/>
      <c r="F171" s="33"/>
      <c r="G171" s="33"/>
      <c r="H171" s="33"/>
      <c r="I171" s="33"/>
      <c r="J171" s="33"/>
      <c r="K171" s="32"/>
    </row>
    <row r="172" spans="1:11" x14ac:dyDescent="0.25">
      <c r="A172" s="33"/>
      <c r="B172" s="33"/>
      <c r="C172" s="33"/>
      <c r="D172" s="33"/>
      <c r="E172" s="33"/>
      <c r="F172" s="33"/>
      <c r="G172" s="33"/>
      <c r="H172" s="33"/>
      <c r="I172" s="33"/>
      <c r="J172" s="33"/>
      <c r="K172" s="32"/>
    </row>
    <row r="173" spans="1:11" x14ac:dyDescent="0.25">
      <c r="A173" s="33"/>
      <c r="B173" s="33"/>
      <c r="C173" s="33"/>
      <c r="D173" s="33"/>
      <c r="E173" s="33"/>
      <c r="F173" s="33"/>
      <c r="G173" s="33"/>
      <c r="H173" s="33"/>
      <c r="I173" s="33"/>
      <c r="J173" s="33"/>
      <c r="K173" s="32"/>
    </row>
    <row r="174" spans="1:11" x14ac:dyDescent="0.25">
      <c r="A174" s="33"/>
      <c r="B174" s="33"/>
      <c r="C174" s="33"/>
      <c r="D174" s="33"/>
      <c r="E174" s="33"/>
      <c r="F174" s="33"/>
      <c r="G174" s="33"/>
      <c r="H174" s="33"/>
      <c r="I174" s="33"/>
      <c r="J174" s="33"/>
      <c r="K174" s="32"/>
    </row>
    <row r="175" spans="1:11" x14ac:dyDescent="0.25">
      <c r="A175" s="33"/>
      <c r="B175" s="33"/>
      <c r="C175" s="33"/>
      <c r="D175" s="33"/>
      <c r="E175" s="33"/>
      <c r="F175" s="33"/>
      <c r="G175" s="33"/>
      <c r="H175" s="33"/>
      <c r="I175" s="33"/>
      <c r="J175" s="33"/>
      <c r="K175" s="32"/>
    </row>
    <row r="176" spans="1:11" x14ac:dyDescent="0.25">
      <c r="A176" s="33"/>
      <c r="B176" s="33"/>
      <c r="C176" s="33"/>
      <c r="D176" s="33"/>
      <c r="E176" s="33"/>
      <c r="F176" s="33"/>
      <c r="G176" s="33"/>
      <c r="H176" s="33"/>
      <c r="I176" s="33"/>
      <c r="J176" s="33"/>
      <c r="K176" s="32"/>
    </row>
    <row r="177" spans="1:11" x14ac:dyDescent="0.25">
      <c r="A177" s="33"/>
      <c r="B177" s="33"/>
      <c r="C177" s="33"/>
      <c r="D177" s="33"/>
      <c r="E177" s="33"/>
      <c r="F177" s="33"/>
      <c r="G177" s="33"/>
      <c r="H177" s="33"/>
      <c r="I177" s="33"/>
      <c r="J177" s="33"/>
      <c r="K177" s="32"/>
    </row>
    <row r="178" spans="1:11" x14ac:dyDescent="0.25">
      <c r="A178" s="33"/>
      <c r="B178" s="33"/>
      <c r="C178" s="33"/>
      <c r="D178" s="33"/>
      <c r="E178" s="33"/>
      <c r="F178" s="33"/>
      <c r="G178" s="33"/>
      <c r="H178" s="33"/>
      <c r="I178" s="33"/>
      <c r="J178" s="33"/>
      <c r="K178" s="32"/>
    </row>
    <row r="179" spans="1:11" x14ac:dyDescent="0.25">
      <c r="A179" s="33"/>
      <c r="B179" s="33"/>
      <c r="C179" s="33"/>
      <c r="D179" s="33"/>
      <c r="E179" s="33"/>
      <c r="F179" s="33"/>
      <c r="G179" s="33"/>
      <c r="H179" s="33"/>
      <c r="I179" s="33"/>
      <c r="J179" s="33"/>
      <c r="K179" s="32"/>
    </row>
    <row r="180" spans="1:11" x14ac:dyDescent="0.25">
      <c r="A180" s="33"/>
      <c r="B180" s="33"/>
      <c r="C180" s="33"/>
      <c r="D180" s="33"/>
      <c r="E180" s="33"/>
      <c r="F180" s="33"/>
      <c r="G180" s="33"/>
      <c r="H180" s="33"/>
      <c r="I180" s="33"/>
      <c r="J180" s="33"/>
      <c r="K180" s="32"/>
    </row>
    <row r="181" spans="1:11" x14ac:dyDescent="0.25">
      <c r="A181" s="33"/>
      <c r="B181" s="33"/>
      <c r="C181" s="33"/>
      <c r="D181" s="33"/>
      <c r="E181" s="33"/>
      <c r="F181" s="33"/>
      <c r="G181" s="33"/>
      <c r="H181" s="33"/>
      <c r="I181" s="33"/>
      <c r="J181" s="33"/>
      <c r="K181" s="32"/>
    </row>
    <row r="182" spans="1:11" x14ac:dyDescent="0.25">
      <c r="A182" s="33"/>
      <c r="B182" s="33"/>
      <c r="C182" s="33"/>
      <c r="D182" s="33"/>
      <c r="E182" s="33"/>
      <c r="F182" s="33"/>
      <c r="G182" s="33"/>
      <c r="H182" s="33"/>
      <c r="I182" s="33"/>
      <c r="J182" s="33"/>
      <c r="K182" s="32"/>
    </row>
    <row r="183" spans="1:11" x14ac:dyDescent="0.25">
      <c r="A183" s="33"/>
      <c r="B183" s="33"/>
      <c r="C183" s="33"/>
      <c r="D183" s="33"/>
      <c r="E183" s="33"/>
      <c r="F183" s="33"/>
      <c r="G183" s="33"/>
      <c r="H183" s="33"/>
      <c r="I183" s="33"/>
      <c r="J183" s="33"/>
      <c r="K183" s="32"/>
    </row>
    <row r="184" spans="1:11" x14ac:dyDescent="0.25">
      <c r="A184" s="33"/>
      <c r="B184" s="33"/>
      <c r="C184" s="33"/>
      <c r="D184" s="33"/>
      <c r="E184" s="33"/>
      <c r="F184" s="33"/>
      <c r="G184" s="33"/>
      <c r="H184" s="33"/>
      <c r="I184" s="33"/>
      <c r="J184" s="33"/>
      <c r="K184" s="32"/>
    </row>
    <row r="185" spans="1:11" x14ac:dyDescent="0.25">
      <c r="A185" s="33"/>
      <c r="B185" s="33"/>
      <c r="C185" s="33"/>
      <c r="D185" s="33"/>
      <c r="E185" s="33"/>
      <c r="F185" s="33"/>
      <c r="G185" s="33"/>
      <c r="H185" s="33"/>
      <c r="I185" s="33"/>
      <c r="J185" s="33"/>
      <c r="K185" s="32"/>
    </row>
    <row r="186" spans="1:11" x14ac:dyDescent="0.25">
      <c r="A186" s="33"/>
      <c r="B186" s="33"/>
      <c r="C186" s="33"/>
      <c r="D186" s="33"/>
      <c r="E186" s="33"/>
      <c r="F186" s="33"/>
      <c r="G186" s="33"/>
      <c r="H186" s="33"/>
      <c r="I186" s="33"/>
      <c r="J186" s="33"/>
      <c r="K186" s="32"/>
    </row>
    <row r="187" spans="1:11" x14ac:dyDescent="0.25">
      <c r="A187" s="33"/>
      <c r="B187" s="33"/>
      <c r="C187" s="33"/>
      <c r="D187" s="33"/>
      <c r="E187" s="33"/>
      <c r="F187" s="33"/>
      <c r="G187" s="33"/>
      <c r="H187" s="33"/>
      <c r="I187" s="33"/>
      <c r="J187" s="33"/>
      <c r="K187" s="32"/>
    </row>
    <row r="188" spans="1:11" x14ac:dyDescent="0.25">
      <c r="A188" s="33"/>
      <c r="B188" s="33"/>
      <c r="C188" s="33"/>
      <c r="D188" s="33"/>
      <c r="E188" s="33"/>
      <c r="F188" s="33"/>
      <c r="G188" s="33"/>
      <c r="H188" s="33"/>
      <c r="I188" s="33"/>
      <c r="J188" s="33"/>
      <c r="K188" s="32"/>
    </row>
    <row r="189" spans="1:11" x14ac:dyDescent="0.25">
      <c r="A189" s="33"/>
      <c r="B189" s="33"/>
      <c r="C189" s="33"/>
      <c r="D189" s="33"/>
      <c r="E189" s="33"/>
      <c r="F189" s="33"/>
      <c r="G189" s="33"/>
      <c r="H189" s="33"/>
      <c r="I189" s="33"/>
      <c r="J189" s="33"/>
      <c r="K189" s="32"/>
    </row>
    <row r="190" spans="1:11" x14ac:dyDescent="0.25">
      <c r="A190" s="33"/>
      <c r="B190" s="33"/>
      <c r="C190" s="33"/>
      <c r="D190" s="33"/>
      <c r="E190" s="33"/>
      <c r="F190" s="33"/>
      <c r="G190" s="33"/>
      <c r="H190" s="33"/>
      <c r="I190" s="33"/>
      <c r="J190" s="33"/>
      <c r="K190" s="32"/>
    </row>
    <row r="191" spans="1:11" x14ac:dyDescent="0.25">
      <c r="A191" s="33"/>
      <c r="B191" s="33"/>
      <c r="C191" s="33"/>
      <c r="D191" s="33"/>
      <c r="E191" s="33"/>
      <c r="F191" s="33"/>
      <c r="G191" s="33"/>
      <c r="H191" s="33"/>
      <c r="I191" s="33"/>
      <c r="J191" s="33"/>
      <c r="K191" s="32"/>
    </row>
    <row r="192" spans="1:11" x14ac:dyDescent="0.25">
      <c r="A192" s="33"/>
      <c r="B192" s="33"/>
      <c r="C192" s="33"/>
      <c r="D192" s="33"/>
      <c r="E192" s="33"/>
      <c r="F192" s="33"/>
      <c r="G192" s="33"/>
      <c r="H192" s="33"/>
      <c r="I192" s="33"/>
      <c r="J192" s="33"/>
      <c r="K192" s="32"/>
    </row>
    <row r="193" spans="1:11" x14ac:dyDescent="0.25">
      <c r="A193" s="33"/>
      <c r="B193" s="33"/>
      <c r="C193" s="33"/>
      <c r="D193" s="33"/>
      <c r="E193" s="33"/>
      <c r="F193" s="33"/>
      <c r="G193" s="33"/>
      <c r="H193" s="33"/>
      <c r="I193" s="33"/>
      <c r="J193" s="33"/>
      <c r="K193" s="32"/>
    </row>
    <row r="194" spans="1:11" x14ac:dyDescent="0.25">
      <c r="A194" s="33"/>
      <c r="B194" s="33"/>
      <c r="C194" s="33"/>
      <c r="D194" s="33"/>
      <c r="E194" s="33"/>
      <c r="F194" s="33"/>
      <c r="G194" s="33"/>
      <c r="H194" s="33"/>
      <c r="I194" s="33"/>
      <c r="J194" s="33"/>
      <c r="K194" s="32"/>
    </row>
    <row r="195" spans="1:11" x14ac:dyDescent="0.25">
      <c r="A195" s="33"/>
      <c r="B195" s="33"/>
      <c r="C195" s="33"/>
      <c r="D195" s="33"/>
      <c r="E195" s="33"/>
      <c r="F195" s="33"/>
      <c r="G195" s="33"/>
      <c r="H195" s="33"/>
      <c r="I195" s="33"/>
      <c r="J195" s="33"/>
      <c r="K195" s="32"/>
    </row>
    <row r="196" spans="1:11" x14ac:dyDescent="0.25">
      <c r="A196" s="33"/>
      <c r="B196" s="33"/>
      <c r="C196" s="33"/>
      <c r="D196" s="33"/>
      <c r="E196" s="33"/>
      <c r="F196" s="33"/>
      <c r="G196" s="33"/>
      <c r="H196" s="33"/>
      <c r="I196" s="33"/>
      <c r="J196" s="33"/>
      <c r="K196" s="32"/>
    </row>
    <row r="197" spans="1:11" x14ac:dyDescent="0.25">
      <c r="A197" s="33"/>
      <c r="B197" s="33"/>
      <c r="C197" s="33"/>
      <c r="D197" s="33"/>
      <c r="E197" s="33"/>
      <c r="F197" s="33"/>
      <c r="G197" s="33"/>
      <c r="H197" s="33"/>
      <c r="I197" s="33"/>
      <c r="J197" s="33"/>
      <c r="K197" s="32"/>
    </row>
    <row r="198" spans="1:11" x14ac:dyDescent="0.25">
      <c r="A198" s="33"/>
      <c r="B198" s="33"/>
      <c r="C198" s="33"/>
      <c r="D198" s="33"/>
      <c r="E198" s="33"/>
      <c r="F198" s="33"/>
      <c r="G198" s="33"/>
      <c r="H198" s="33"/>
      <c r="I198" s="33"/>
      <c r="J198" s="33"/>
      <c r="K198" s="32"/>
    </row>
    <row r="199" spans="1:11" x14ac:dyDescent="0.25">
      <c r="A199" s="33"/>
      <c r="B199" s="33"/>
      <c r="C199" s="33"/>
      <c r="D199" s="33"/>
      <c r="E199" s="33"/>
      <c r="F199" s="33"/>
      <c r="G199" s="33"/>
      <c r="H199" s="33"/>
      <c r="I199" s="33"/>
      <c r="J199" s="33"/>
      <c r="K199" s="32"/>
    </row>
    <row r="200" spans="1:11" x14ac:dyDescent="0.25">
      <c r="A200" s="33"/>
      <c r="B200" s="33"/>
      <c r="C200" s="33"/>
      <c r="D200" s="33"/>
      <c r="E200" s="33"/>
      <c r="F200" s="33"/>
      <c r="G200" s="33"/>
      <c r="H200" s="33"/>
      <c r="I200" s="33"/>
      <c r="J200" s="33"/>
      <c r="K200" s="32"/>
    </row>
    <row r="201" spans="1:11" x14ac:dyDescent="0.25">
      <c r="A201" s="33"/>
      <c r="B201" s="33"/>
      <c r="C201" s="33"/>
      <c r="D201" s="33"/>
      <c r="E201" s="33"/>
      <c r="F201" s="33"/>
      <c r="G201" s="33"/>
      <c r="H201" s="33"/>
      <c r="I201" s="33"/>
      <c r="J201" s="33"/>
      <c r="K201" s="32"/>
    </row>
    <row r="202" spans="1:11" x14ac:dyDescent="0.25">
      <c r="A202" s="33"/>
      <c r="B202" s="33"/>
      <c r="C202" s="33"/>
      <c r="D202" s="33"/>
      <c r="E202" s="33"/>
      <c r="F202" s="33"/>
      <c r="G202" s="33"/>
      <c r="H202" s="33"/>
      <c r="I202" s="33"/>
      <c r="J202" s="33"/>
      <c r="K202" s="32"/>
    </row>
    <row r="203" spans="1:11" x14ac:dyDescent="0.25">
      <c r="A203" s="33"/>
      <c r="B203" s="33"/>
      <c r="C203" s="33"/>
      <c r="D203" s="33"/>
      <c r="E203" s="33"/>
      <c r="F203" s="33"/>
      <c r="G203" s="33"/>
      <c r="H203" s="33"/>
      <c r="I203" s="33"/>
      <c r="J203" s="33"/>
      <c r="K203" s="32"/>
    </row>
    <row r="204" spans="1:11" x14ac:dyDescent="0.25">
      <c r="A204" s="33"/>
      <c r="B204" s="33"/>
      <c r="C204" s="33"/>
      <c r="D204" s="33"/>
      <c r="E204" s="33"/>
      <c r="F204" s="33"/>
      <c r="G204" s="33"/>
      <c r="H204" s="33"/>
      <c r="I204" s="33"/>
      <c r="J204" s="33"/>
      <c r="K204" s="32"/>
    </row>
    <row r="205" spans="1:11" x14ac:dyDescent="0.25">
      <c r="A205" s="33"/>
      <c r="B205" s="33"/>
      <c r="C205" s="33"/>
      <c r="D205" s="33"/>
      <c r="E205" s="33"/>
      <c r="F205" s="33"/>
      <c r="G205" s="33"/>
      <c r="H205" s="33"/>
      <c r="I205" s="33"/>
      <c r="J205" s="33"/>
      <c r="K205" s="32"/>
    </row>
    <row r="206" spans="1:11" x14ac:dyDescent="0.25">
      <c r="A206" s="33"/>
      <c r="B206" s="33"/>
      <c r="C206" s="33"/>
      <c r="D206" s="33"/>
      <c r="E206" s="33"/>
      <c r="F206" s="33"/>
      <c r="G206" s="33"/>
      <c r="H206" s="33"/>
      <c r="I206" s="33"/>
      <c r="J206" s="33"/>
      <c r="K206" s="32"/>
    </row>
    <row r="207" spans="1:11" x14ac:dyDescent="0.25">
      <c r="A207" s="33"/>
      <c r="B207" s="33"/>
      <c r="C207" s="33"/>
      <c r="D207" s="33"/>
      <c r="E207" s="33"/>
      <c r="F207" s="33"/>
      <c r="G207" s="33"/>
      <c r="H207" s="33"/>
      <c r="I207" s="33"/>
      <c r="J207" s="33"/>
      <c r="K207" s="32"/>
    </row>
    <row r="208" spans="1:11" x14ac:dyDescent="0.25">
      <c r="A208" s="33"/>
      <c r="B208" s="33"/>
      <c r="C208" s="33"/>
      <c r="D208" s="33"/>
      <c r="E208" s="33"/>
      <c r="F208" s="33"/>
      <c r="G208" s="33"/>
      <c r="H208" s="33"/>
      <c r="I208" s="33"/>
      <c r="J208" s="33"/>
      <c r="K208" s="32"/>
    </row>
    <row r="209" spans="1:11" x14ac:dyDescent="0.25">
      <c r="A209" s="33"/>
      <c r="B209" s="33"/>
      <c r="C209" s="33"/>
      <c r="D209" s="33"/>
      <c r="E209" s="33"/>
      <c r="F209" s="33"/>
      <c r="G209" s="33"/>
      <c r="H209" s="33"/>
      <c r="I209" s="33"/>
      <c r="J209" s="33"/>
      <c r="K209" s="32"/>
    </row>
    <row r="210" spans="1:11" x14ac:dyDescent="0.25">
      <c r="A210" s="33"/>
      <c r="B210" s="33"/>
      <c r="C210" s="33"/>
      <c r="D210" s="33"/>
      <c r="E210" s="33"/>
      <c r="F210" s="33"/>
      <c r="G210" s="33"/>
      <c r="H210" s="33"/>
      <c r="I210" s="33"/>
      <c r="J210" s="33"/>
      <c r="K210" s="32"/>
    </row>
    <row r="211" spans="1:11" x14ac:dyDescent="0.25">
      <c r="A211" s="33"/>
      <c r="B211" s="33"/>
      <c r="C211" s="33"/>
      <c r="D211" s="33"/>
      <c r="E211" s="33"/>
      <c r="F211" s="33"/>
      <c r="G211" s="33"/>
      <c r="H211" s="33"/>
      <c r="I211" s="33"/>
      <c r="J211" s="33"/>
      <c r="K211" s="32"/>
    </row>
    <row r="212" spans="1:11" x14ac:dyDescent="0.25">
      <c r="A212" s="33"/>
      <c r="B212" s="33"/>
      <c r="C212" s="33"/>
      <c r="D212" s="33"/>
      <c r="E212" s="33"/>
      <c r="F212" s="33"/>
      <c r="G212" s="33"/>
      <c r="H212" s="33"/>
      <c r="I212" s="33"/>
      <c r="J212" s="33"/>
      <c r="K212" s="32"/>
    </row>
    <row r="213" spans="1:11" x14ac:dyDescent="0.25">
      <c r="A213" s="33"/>
      <c r="B213" s="33"/>
      <c r="C213" s="33"/>
      <c r="D213" s="33"/>
      <c r="E213" s="33"/>
      <c r="F213" s="33"/>
      <c r="G213" s="33"/>
      <c r="H213" s="33"/>
      <c r="I213" s="33"/>
      <c r="J213" s="33"/>
      <c r="K213" s="32"/>
    </row>
    <row r="214" spans="1:11" x14ac:dyDescent="0.25">
      <c r="A214" s="33"/>
      <c r="B214" s="33"/>
      <c r="C214" s="33"/>
      <c r="D214" s="33"/>
      <c r="E214" s="33"/>
      <c r="F214" s="33"/>
      <c r="G214" s="33"/>
      <c r="H214" s="33"/>
      <c r="I214" s="33"/>
      <c r="J214" s="33"/>
      <c r="K214" s="32"/>
    </row>
    <row r="215" spans="1:11" x14ac:dyDescent="0.25">
      <c r="A215" s="33"/>
      <c r="B215" s="33"/>
      <c r="C215" s="33"/>
      <c r="D215" s="33"/>
      <c r="E215" s="33"/>
      <c r="F215" s="33"/>
      <c r="G215" s="33"/>
      <c r="H215" s="33"/>
      <c r="I215" s="33"/>
      <c r="J215" s="33"/>
      <c r="K215" s="32"/>
    </row>
    <row r="216" spans="1:11" x14ac:dyDescent="0.25">
      <c r="A216" s="33"/>
      <c r="B216" s="33"/>
      <c r="C216" s="33"/>
      <c r="D216" s="33"/>
      <c r="E216" s="33"/>
      <c r="F216" s="33"/>
      <c r="G216" s="33"/>
      <c r="H216" s="33"/>
      <c r="I216" s="33"/>
      <c r="J216" s="33"/>
      <c r="K216" s="32"/>
    </row>
    <row r="217" spans="1:11" x14ac:dyDescent="0.25">
      <c r="A217" s="33"/>
      <c r="B217" s="33"/>
      <c r="C217" s="33"/>
      <c r="D217" s="33"/>
      <c r="E217" s="33"/>
      <c r="F217" s="33"/>
      <c r="G217" s="33"/>
      <c r="H217" s="33"/>
      <c r="I217" s="33"/>
      <c r="J217" s="33"/>
      <c r="K217" s="32"/>
    </row>
    <row r="218" spans="1:11" x14ac:dyDescent="0.25">
      <c r="A218" s="33"/>
      <c r="B218" s="33"/>
      <c r="C218" s="33"/>
      <c r="D218" s="33"/>
      <c r="E218" s="33"/>
      <c r="F218" s="33"/>
      <c r="G218" s="33"/>
      <c r="H218" s="33"/>
      <c r="I218" s="33"/>
      <c r="J218" s="33"/>
      <c r="K218" s="32"/>
    </row>
    <row r="219" spans="1:11" x14ac:dyDescent="0.25">
      <c r="A219" s="33"/>
      <c r="B219" s="33"/>
      <c r="C219" s="33"/>
      <c r="D219" s="33"/>
      <c r="E219" s="33"/>
      <c r="F219" s="33"/>
      <c r="G219" s="33"/>
      <c r="H219" s="33"/>
      <c r="I219" s="33"/>
      <c r="J219" s="33"/>
      <c r="K219" s="32"/>
    </row>
    <row r="220" spans="1:11" x14ac:dyDescent="0.25">
      <c r="A220" s="33"/>
      <c r="B220" s="33"/>
      <c r="C220" s="33"/>
      <c r="D220" s="33"/>
      <c r="E220" s="33"/>
      <c r="F220" s="33"/>
      <c r="G220" s="33"/>
      <c r="H220" s="33"/>
      <c r="I220" s="33"/>
      <c r="J220" s="33"/>
      <c r="K220" s="32"/>
    </row>
    <row r="221" spans="1:11" x14ac:dyDescent="0.25">
      <c r="A221" s="33"/>
      <c r="B221" s="33"/>
      <c r="C221" s="33"/>
      <c r="D221" s="33"/>
      <c r="E221" s="33"/>
      <c r="F221" s="33"/>
      <c r="G221" s="33"/>
      <c r="H221" s="33"/>
      <c r="I221" s="33"/>
      <c r="J221" s="33"/>
      <c r="K221" s="32"/>
    </row>
    <row r="222" spans="1:11" x14ac:dyDescent="0.25">
      <c r="A222" s="33"/>
      <c r="B222" s="33"/>
      <c r="C222" s="33"/>
      <c r="D222" s="33"/>
      <c r="E222" s="33"/>
      <c r="F222" s="33"/>
      <c r="G222" s="33"/>
      <c r="H222" s="33"/>
      <c r="I222" s="33"/>
      <c r="J222" s="33"/>
      <c r="K222" s="32"/>
    </row>
    <row r="223" spans="1:11" x14ac:dyDescent="0.25">
      <c r="A223" s="33"/>
      <c r="B223" s="33"/>
      <c r="C223" s="33"/>
      <c r="D223" s="33"/>
      <c r="E223" s="33"/>
      <c r="F223" s="33"/>
      <c r="G223" s="33"/>
      <c r="H223" s="33"/>
      <c r="I223" s="33"/>
      <c r="J223" s="33"/>
      <c r="K223" s="32"/>
    </row>
    <row r="224" spans="1:11" x14ac:dyDescent="0.25">
      <c r="A224" s="33"/>
      <c r="B224" s="33"/>
      <c r="C224" s="33"/>
      <c r="D224" s="33"/>
      <c r="E224" s="33"/>
      <c r="F224" s="33"/>
      <c r="G224" s="33"/>
      <c r="H224" s="33"/>
      <c r="I224" s="33"/>
      <c r="J224" s="33"/>
      <c r="K224" s="32"/>
    </row>
    <row r="225" spans="1:11" x14ac:dyDescent="0.25">
      <c r="A225" s="33"/>
      <c r="B225" s="33"/>
      <c r="C225" s="33"/>
      <c r="D225" s="33"/>
      <c r="E225" s="33"/>
      <c r="F225" s="33"/>
      <c r="G225" s="33"/>
      <c r="H225" s="33"/>
      <c r="I225" s="33"/>
      <c r="J225" s="33"/>
      <c r="K225" s="32"/>
    </row>
    <row r="226" spans="1:11" x14ac:dyDescent="0.25">
      <c r="A226" s="33"/>
      <c r="B226" s="33"/>
      <c r="C226" s="33"/>
      <c r="D226" s="33"/>
      <c r="E226" s="33"/>
      <c r="F226" s="33"/>
      <c r="G226" s="33"/>
      <c r="H226" s="33"/>
      <c r="I226" s="33"/>
      <c r="J226" s="33"/>
      <c r="K226" s="32"/>
    </row>
    <row r="227" spans="1:11" x14ac:dyDescent="0.25">
      <c r="A227" s="33"/>
      <c r="B227" s="33"/>
      <c r="C227" s="33"/>
      <c r="D227" s="33"/>
      <c r="E227" s="33"/>
      <c r="F227" s="33"/>
      <c r="G227" s="33"/>
      <c r="H227" s="33"/>
      <c r="I227" s="33"/>
      <c r="J227" s="33"/>
      <c r="K227" s="32"/>
    </row>
    <row r="228" spans="1:11" x14ac:dyDescent="0.25">
      <c r="A228" s="33"/>
      <c r="B228" s="33"/>
      <c r="C228" s="33"/>
      <c r="D228" s="33"/>
      <c r="E228" s="33"/>
      <c r="F228" s="33"/>
      <c r="G228" s="33"/>
      <c r="H228" s="33"/>
      <c r="I228" s="33"/>
      <c r="J228" s="33"/>
      <c r="K228" s="32"/>
    </row>
    <row r="229" spans="1:11" x14ac:dyDescent="0.25">
      <c r="A229" s="33"/>
      <c r="B229" s="33"/>
      <c r="C229" s="33"/>
      <c r="D229" s="33"/>
      <c r="E229" s="33"/>
      <c r="F229" s="33"/>
      <c r="G229" s="33"/>
      <c r="H229" s="33"/>
      <c r="I229" s="33"/>
      <c r="J229" s="33"/>
      <c r="K229" s="32"/>
    </row>
    <row r="230" spans="1:11" x14ac:dyDescent="0.25">
      <c r="A230" s="33"/>
      <c r="B230" s="33"/>
      <c r="C230" s="33"/>
      <c r="D230" s="33"/>
      <c r="E230" s="33"/>
      <c r="F230" s="33"/>
      <c r="G230" s="33"/>
      <c r="H230" s="33"/>
      <c r="I230" s="33"/>
      <c r="J230" s="33"/>
      <c r="K230" s="32"/>
    </row>
    <row r="231" spans="1:11" x14ac:dyDescent="0.25">
      <c r="A231" s="33"/>
      <c r="B231" s="33"/>
      <c r="C231" s="33"/>
      <c r="D231" s="33"/>
      <c r="E231" s="33"/>
      <c r="F231" s="33"/>
      <c r="G231" s="33"/>
      <c r="H231" s="33"/>
      <c r="I231" s="33"/>
      <c r="J231" s="33"/>
      <c r="K231" s="32"/>
    </row>
    <row r="232" spans="1:11" x14ac:dyDescent="0.25">
      <c r="A232" s="33"/>
      <c r="B232" s="33"/>
      <c r="C232" s="33"/>
      <c r="D232" s="33"/>
      <c r="E232" s="33"/>
      <c r="F232" s="33"/>
      <c r="G232" s="33"/>
      <c r="H232" s="33"/>
      <c r="I232" s="33"/>
      <c r="J232" s="33"/>
      <c r="K232" s="32"/>
    </row>
    <row r="233" spans="1:11" x14ac:dyDescent="0.25">
      <c r="A233" s="33"/>
      <c r="B233" s="33"/>
      <c r="C233" s="33"/>
      <c r="D233" s="33"/>
      <c r="E233" s="33"/>
      <c r="F233" s="33"/>
      <c r="G233" s="33"/>
      <c r="H233" s="33"/>
      <c r="I233" s="33"/>
      <c r="J233" s="33"/>
      <c r="K233" s="32"/>
    </row>
    <row r="234" spans="1:11" x14ac:dyDescent="0.25">
      <c r="A234" s="33"/>
      <c r="B234" s="33"/>
      <c r="C234" s="33"/>
      <c r="D234" s="33"/>
      <c r="E234" s="33"/>
      <c r="F234" s="33"/>
      <c r="G234" s="33"/>
      <c r="H234" s="33"/>
      <c r="I234" s="33"/>
      <c r="J234" s="33"/>
      <c r="K234" s="32"/>
    </row>
    <row r="235" spans="1:11" x14ac:dyDescent="0.25">
      <c r="A235" s="33"/>
      <c r="B235" s="33"/>
      <c r="C235" s="33"/>
      <c r="D235" s="33"/>
      <c r="E235" s="33"/>
      <c r="F235" s="33"/>
      <c r="G235" s="33"/>
      <c r="H235" s="33"/>
      <c r="I235" s="33"/>
      <c r="J235" s="33"/>
      <c r="K235" s="32"/>
    </row>
    <row r="236" spans="1:11" x14ac:dyDescent="0.25">
      <c r="A236" s="33"/>
      <c r="B236" s="33"/>
      <c r="C236" s="33"/>
      <c r="D236" s="33"/>
      <c r="E236" s="33"/>
      <c r="F236" s="33"/>
      <c r="G236" s="33"/>
      <c r="H236" s="33"/>
      <c r="I236" s="33"/>
      <c r="J236" s="33"/>
      <c r="K236" s="32"/>
    </row>
    <row r="237" spans="1:11" x14ac:dyDescent="0.25">
      <c r="A237" s="33"/>
      <c r="B237" s="33"/>
      <c r="C237" s="33"/>
      <c r="D237" s="33"/>
      <c r="E237" s="33"/>
      <c r="F237" s="33"/>
      <c r="G237" s="33"/>
      <c r="H237" s="33"/>
      <c r="I237" s="33"/>
      <c r="J237" s="33"/>
      <c r="K237" s="32"/>
    </row>
    <row r="238" spans="1:11" x14ac:dyDescent="0.25">
      <c r="A238" s="33"/>
      <c r="B238" s="33"/>
      <c r="C238" s="33"/>
      <c r="D238" s="33"/>
      <c r="E238" s="33"/>
      <c r="F238" s="33"/>
      <c r="G238" s="33"/>
      <c r="H238" s="33"/>
      <c r="I238" s="33"/>
      <c r="J238" s="33"/>
      <c r="K238" s="32"/>
    </row>
    <row r="239" spans="1:11" x14ac:dyDescent="0.25">
      <c r="A239" s="33"/>
      <c r="B239" s="33"/>
      <c r="C239" s="33"/>
      <c r="D239" s="33"/>
      <c r="E239" s="33"/>
      <c r="F239" s="33"/>
      <c r="G239" s="33"/>
      <c r="H239" s="33"/>
      <c r="I239" s="33"/>
      <c r="J239" s="33"/>
      <c r="K239" s="32"/>
    </row>
    <row r="240" spans="1:11" x14ac:dyDescent="0.25">
      <c r="A240" s="33"/>
      <c r="B240" s="33"/>
      <c r="C240" s="33"/>
      <c r="D240" s="33"/>
      <c r="E240" s="33"/>
      <c r="F240" s="33"/>
      <c r="G240" s="33"/>
      <c r="H240" s="33"/>
      <c r="I240" s="33"/>
      <c r="J240" s="33"/>
      <c r="K240" s="32"/>
    </row>
    <row r="241" spans="1:11" x14ac:dyDescent="0.25">
      <c r="A241" s="33"/>
      <c r="B241" s="33"/>
      <c r="C241" s="33"/>
      <c r="D241" s="33"/>
      <c r="E241" s="33"/>
      <c r="F241" s="33"/>
      <c r="G241" s="33"/>
      <c r="H241" s="33"/>
      <c r="I241" s="33"/>
      <c r="J241" s="33"/>
      <c r="K241" s="32"/>
    </row>
    <row r="242" spans="1:11" x14ac:dyDescent="0.25">
      <c r="A242" s="33"/>
      <c r="B242" s="33"/>
      <c r="C242" s="33"/>
      <c r="D242" s="33"/>
      <c r="E242" s="33"/>
      <c r="F242" s="33"/>
      <c r="G242" s="33"/>
      <c r="H242" s="33"/>
      <c r="I242" s="33"/>
      <c r="J242" s="33"/>
      <c r="K242" s="32"/>
    </row>
    <row r="243" spans="1:11" x14ac:dyDescent="0.25">
      <c r="A243" s="33"/>
      <c r="B243" s="33"/>
      <c r="C243" s="33"/>
      <c r="D243" s="33"/>
      <c r="E243" s="33"/>
      <c r="F243" s="33"/>
      <c r="G243" s="33"/>
      <c r="H243" s="33"/>
      <c r="I243" s="33"/>
      <c r="J243" s="33"/>
      <c r="K243" s="32"/>
    </row>
    <row r="244" spans="1:11" x14ac:dyDescent="0.25">
      <c r="A244" s="33"/>
      <c r="B244" s="33"/>
      <c r="C244" s="33"/>
      <c r="D244" s="33"/>
      <c r="E244" s="33"/>
      <c r="F244" s="33"/>
      <c r="G244" s="33"/>
      <c r="H244" s="33"/>
      <c r="I244" s="33"/>
      <c r="J244" s="33"/>
      <c r="K244" s="32"/>
    </row>
    <row r="245" spans="1:11" x14ac:dyDescent="0.25">
      <c r="A245" s="33"/>
      <c r="B245" s="33"/>
      <c r="C245" s="33"/>
      <c r="D245" s="33"/>
      <c r="E245" s="33"/>
      <c r="F245" s="33"/>
      <c r="G245" s="33"/>
      <c r="H245" s="33"/>
      <c r="I245" s="33"/>
      <c r="J245" s="33"/>
      <c r="K245" s="32"/>
    </row>
    <row r="246" spans="1:11" x14ac:dyDescent="0.25">
      <c r="A246" s="33"/>
      <c r="B246" s="33"/>
      <c r="C246" s="33"/>
      <c r="D246" s="33"/>
      <c r="E246" s="33"/>
      <c r="F246" s="33"/>
      <c r="G246" s="33"/>
      <c r="H246" s="33"/>
      <c r="I246" s="33"/>
      <c r="J246" s="33"/>
      <c r="K246" s="32"/>
    </row>
    <row r="247" spans="1:11" x14ac:dyDescent="0.25">
      <c r="A247" s="33"/>
      <c r="B247" s="33"/>
      <c r="C247" s="33"/>
      <c r="D247" s="33"/>
      <c r="E247" s="33"/>
      <c r="F247" s="33"/>
      <c r="G247" s="33"/>
      <c r="H247" s="33"/>
      <c r="I247" s="33"/>
      <c r="J247" s="33"/>
      <c r="K247" s="32"/>
    </row>
    <row r="248" spans="1:11" x14ac:dyDescent="0.25">
      <c r="A248" s="33"/>
      <c r="B248" s="33"/>
      <c r="C248" s="33"/>
      <c r="D248" s="33"/>
      <c r="E248" s="33"/>
      <c r="F248" s="33"/>
      <c r="G248" s="33"/>
      <c r="H248" s="33"/>
      <c r="I248" s="33"/>
      <c r="J248" s="33"/>
      <c r="K248" s="32"/>
    </row>
    <row r="249" spans="1:11" x14ac:dyDescent="0.25">
      <c r="A249" s="33"/>
      <c r="B249" s="33"/>
      <c r="C249" s="33"/>
      <c r="D249" s="33"/>
      <c r="E249" s="33"/>
      <c r="F249" s="33"/>
      <c r="G249" s="33"/>
      <c r="H249" s="33"/>
      <c r="I249" s="33"/>
      <c r="J249" s="33"/>
      <c r="K249" s="32"/>
    </row>
    <row r="250" spans="1:11" x14ac:dyDescent="0.25">
      <c r="A250" s="33"/>
      <c r="B250" s="33"/>
      <c r="C250" s="33"/>
      <c r="D250" s="33"/>
      <c r="E250" s="33"/>
      <c r="F250" s="33"/>
      <c r="G250" s="33"/>
      <c r="H250" s="33"/>
      <c r="I250" s="33"/>
      <c r="J250" s="33"/>
      <c r="K250" s="32"/>
    </row>
    <row r="251" spans="1:11" x14ac:dyDescent="0.25">
      <c r="A251" s="33"/>
      <c r="B251" s="33"/>
      <c r="C251" s="33"/>
      <c r="D251" s="33"/>
      <c r="E251" s="33"/>
      <c r="F251" s="33"/>
      <c r="G251" s="33"/>
      <c r="H251" s="33"/>
      <c r="I251" s="33"/>
      <c r="J251" s="33"/>
      <c r="K251" s="32"/>
    </row>
    <row r="252" spans="1:11" x14ac:dyDescent="0.25">
      <c r="A252" s="33"/>
      <c r="B252" s="33"/>
      <c r="C252" s="33"/>
      <c r="D252" s="33"/>
      <c r="E252" s="33"/>
      <c r="F252" s="33"/>
      <c r="G252" s="33"/>
      <c r="H252" s="33"/>
      <c r="I252" s="33"/>
      <c r="J252" s="33"/>
      <c r="K252" s="32"/>
    </row>
    <row r="253" spans="1:11" x14ac:dyDescent="0.25">
      <c r="A253" s="33"/>
      <c r="B253" s="33"/>
      <c r="C253" s="33"/>
      <c r="D253" s="33"/>
      <c r="E253" s="33"/>
      <c r="F253" s="33"/>
      <c r="G253" s="33"/>
      <c r="H253" s="33"/>
      <c r="I253" s="33"/>
      <c r="J253" s="33"/>
      <c r="K253" s="32"/>
    </row>
    <row r="254" spans="1:11" x14ac:dyDescent="0.25">
      <c r="A254" s="33"/>
      <c r="B254" s="33"/>
      <c r="C254" s="33"/>
      <c r="D254" s="33"/>
      <c r="E254" s="33"/>
      <c r="F254" s="33"/>
      <c r="G254" s="33"/>
      <c r="H254" s="33"/>
      <c r="I254" s="33"/>
      <c r="J254" s="33"/>
      <c r="K254" s="32"/>
    </row>
    <row r="255" spans="1:11" x14ac:dyDescent="0.25">
      <c r="A255" s="33"/>
      <c r="B255" s="33"/>
      <c r="C255" s="33"/>
      <c r="D255" s="33"/>
      <c r="E255" s="33"/>
      <c r="F255" s="33"/>
      <c r="G255" s="33"/>
      <c r="H255" s="33"/>
      <c r="I255" s="33"/>
      <c r="J255" s="33"/>
      <c r="K255" s="32"/>
    </row>
    <row r="256" spans="1:11" x14ac:dyDescent="0.25">
      <c r="A256" s="33"/>
      <c r="B256" s="33"/>
      <c r="C256" s="33"/>
      <c r="D256" s="33"/>
      <c r="E256" s="33"/>
      <c r="F256" s="33"/>
      <c r="G256" s="33"/>
      <c r="H256" s="33"/>
      <c r="I256" s="33"/>
      <c r="J256" s="33"/>
      <c r="K256" s="32"/>
    </row>
    <row r="257" spans="1:11" x14ac:dyDescent="0.25">
      <c r="A257" s="33"/>
      <c r="B257" s="33"/>
      <c r="C257" s="33"/>
      <c r="D257" s="33"/>
      <c r="E257" s="33"/>
      <c r="F257" s="33"/>
      <c r="G257" s="33"/>
      <c r="H257" s="33"/>
      <c r="I257" s="33"/>
      <c r="J257" s="33"/>
      <c r="K257" s="32"/>
    </row>
    <row r="258" spans="1:11" x14ac:dyDescent="0.25">
      <c r="A258" s="33"/>
      <c r="B258" s="33"/>
      <c r="C258" s="33"/>
      <c r="D258" s="33"/>
      <c r="E258" s="33"/>
      <c r="F258" s="33"/>
      <c r="G258" s="33"/>
      <c r="H258" s="33"/>
      <c r="I258" s="33"/>
      <c r="J258" s="33"/>
      <c r="K258" s="32"/>
    </row>
    <row r="259" spans="1:11" x14ac:dyDescent="0.25">
      <c r="A259" s="33"/>
      <c r="B259" s="33"/>
      <c r="C259" s="33"/>
      <c r="D259" s="33"/>
      <c r="E259" s="33"/>
      <c r="F259" s="33"/>
      <c r="G259" s="33"/>
      <c r="H259" s="33"/>
      <c r="I259" s="33"/>
      <c r="J259" s="33"/>
      <c r="K259" s="32"/>
    </row>
    <row r="260" spans="1:11" x14ac:dyDescent="0.25">
      <c r="A260" s="33"/>
      <c r="B260" s="33"/>
      <c r="C260" s="33"/>
      <c r="D260" s="33"/>
      <c r="E260" s="33"/>
      <c r="F260" s="33"/>
      <c r="G260" s="33"/>
      <c r="H260" s="33"/>
      <c r="I260" s="33"/>
      <c r="J260" s="33"/>
      <c r="K260" s="32"/>
    </row>
    <row r="261" spans="1:11" x14ac:dyDescent="0.25">
      <c r="A261" s="33"/>
      <c r="B261" s="33"/>
      <c r="C261" s="33"/>
      <c r="D261" s="33"/>
      <c r="E261" s="33"/>
      <c r="F261" s="33"/>
      <c r="G261" s="33"/>
      <c r="H261" s="33"/>
      <c r="I261" s="33"/>
      <c r="J261" s="33"/>
      <c r="K261" s="32"/>
    </row>
    <row r="262" spans="1:11" x14ac:dyDescent="0.25">
      <c r="A262" s="33"/>
      <c r="B262" s="33"/>
      <c r="C262" s="33"/>
      <c r="D262" s="33"/>
      <c r="E262" s="33"/>
      <c r="F262" s="33"/>
      <c r="G262" s="33"/>
      <c r="H262" s="33"/>
      <c r="I262" s="33"/>
      <c r="J262" s="33"/>
      <c r="K262" s="32"/>
    </row>
    <row r="263" spans="1:11" x14ac:dyDescent="0.25">
      <c r="A263" s="33"/>
      <c r="B263" s="33"/>
      <c r="C263" s="33"/>
      <c r="D263" s="33"/>
      <c r="E263" s="33"/>
      <c r="F263" s="33"/>
      <c r="G263" s="33"/>
      <c r="H263" s="33"/>
      <c r="I263" s="33"/>
      <c r="J263" s="33"/>
      <c r="K263" s="32"/>
    </row>
    <row r="264" spans="1:11" x14ac:dyDescent="0.25">
      <c r="A264" s="33"/>
      <c r="B264" s="33"/>
      <c r="C264" s="33"/>
      <c r="D264" s="33"/>
      <c r="E264" s="33"/>
      <c r="F264" s="33"/>
      <c r="G264" s="33"/>
      <c r="H264" s="33"/>
      <c r="I264" s="33"/>
      <c r="J264" s="33"/>
      <c r="K264" s="32"/>
    </row>
    <row r="265" spans="1:11" x14ac:dyDescent="0.25">
      <c r="A265" s="33"/>
      <c r="B265" s="33"/>
      <c r="C265" s="33"/>
      <c r="D265" s="33"/>
      <c r="E265" s="33"/>
      <c r="F265" s="33"/>
      <c r="G265" s="33"/>
      <c r="H265" s="33"/>
      <c r="I265" s="33"/>
      <c r="J265" s="33"/>
      <c r="K265" s="32"/>
    </row>
    <row r="266" spans="1:11" x14ac:dyDescent="0.25">
      <c r="A266" s="33"/>
      <c r="B266" s="33"/>
      <c r="C266" s="33"/>
      <c r="D266" s="33"/>
      <c r="E266" s="33"/>
      <c r="F266" s="33"/>
      <c r="G266" s="33"/>
      <c r="H266" s="33"/>
      <c r="I266" s="33"/>
      <c r="J266" s="33"/>
      <c r="K266" s="32"/>
    </row>
    <row r="267" spans="1:11" x14ac:dyDescent="0.25">
      <c r="A267" s="33"/>
      <c r="B267" s="33"/>
      <c r="C267" s="33"/>
      <c r="D267" s="33"/>
      <c r="E267" s="33"/>
      <c r="F267" s="33"/>
      <c r="G267" s="33"/>
      <c r="H267" s="33"/>
      <c r="I267" s="33"/>
      <c r="J267" s="33"/>
      <c r="K267" s="32"/>
    </row>
    <row r="268" spans="1:11" x14ac:dyDescent="0.25">
      <c r="A268" s="33"/>
      <c r="B268" s="33"/>
      <c r="C268" s="33"/>
      <c r="D268" s="33"/>
      <c r="E268" s="33"/>
      <c r="F268" s="33"/>
      <c r="G268" s="33"/>
      <c r="H268" s="33"/>
      <c r="I268" s="33"/>
      <c r="J268" s="33"/>
      <c r="K268" s="32"/>
    </row>
    <row r="269" spans="1:11" x14ac:dyDescent="0.25">
      <c r="A269" s="33"/>
      <c r="B269" s="33"/>
      <c r="C269" s="33"/>
      <c r="D269" s="33"/>
      <c r="E269" s="33"/>
      <c r="F269" s="33"/>
      <c r="G269" s="33"/>
      <c r="H269" s="33"/>
      <c r="I269" s="33"/>
      <c r="J269" s="33"/>
      <c r="K269" s="32"/>
    </row>
    <row r="270" spans="1:11" x14ac:dyDescent="0.25">
      <c r="A270" s="33"/>
      <c r="B270" s="33"/>
      <c r="C270" s="33"/>
      <c r="D270" s="33"/>
      <c r="E270" s="33"/>
      <c r="F270" s="33"/>
      <c r="G270" s="33"/>
      <c r="H270" s="33"/>
      <c r="I270" s="33"/>
      <c r="J270" s="33"/>
      <c r="K270" s="32"/>
    </row>
    <row r="271" spans="1:11" x14ac:dyDescent="0.25">
      <c r="A271" s="33"/>
      <c r="B271" s="33"/>
      <c r="C271" s="33"/>
      <c r="D271" s="33"/>
      <c r="E271" s="33"/>
      <c r="F271" s="33"/>
      <c r="G271" s="33"/>
      <c r="H271" s="33"/>
      <c r="I271" s="33"/>
      <c r="J271" s="33"/>
      <c r="K271" s="32"/>
    </row>
    <row r="272" spans="1:11" x14ac:dyDescent="0.25">
      <c r="A272" s="33"/>
      <c r="B272" s="33"/>
      <c r="C272" s="33"/>
      <c r="D272" s="33"/>
      <c r="E272" s="33"/>
      <c r="F272" s="33"/>
      <c r="G272" s="33"/>
      <c r="H272" s="33"/>
      <c r="I272" s="33"/>
      <c r="J272" s="33"/>
      <c r="K272" s="32"/>
    </row>
    <row r="273" spans="1:11" x14ac:dyDescent="0.25">
      <c r="A273" s="33"/>
      <c r="B273" s="33"/>
      <c r="C273" s="33"/>
      <c r="D273" s="33"/>
      <c r="E273" s="33"/>
      <c r="F273" s="33"/>
      <c r="G273" s="33"/>
      <c r="H273" s="33"/>
      <c r="I273" s="33"/>
      <c r="J273" s="33"/>
      <c r="K273" s="32"/>
    </row>
    <row r="274" spans="1:11" x14ac:dyDescent="0.25">
      <c r="A274" s="33"/>
      <c r="B274" s="33"/>
      <c r="C274" s="33"/>
      <c r="D274" s="33"/>
      <c r="E274" s="33"/>
      <c r="F274" s="33"/>
      <c r="G274" s="33"/>
      <c r="H274" s="33"/>
      <c r="I274" s="33"/>
      <c r="J274" s="33"/>
      <c r="K274" s="32"/>
    </row>
    <row r="275" spans="1:11" x14ac:dyDescent="0.25">
      <c r="A275" s="33"/>
      <c r="B275" s="33"/>
      <c r="C275" s="33"/>
      <c r="D275" s="33"/>
      <c r="E275" s="33"/>
      <c r="F275" s="33"/>
      <c r="G275" s="33"/>
      <c r="H275" s="33"/>
      <c r="I275" s="33"/>
      <c r="J275" s="33"/>
      <c r="K275" s="32"/>
    </row>
    <row r="276" spans="1:11" x14ac:dyDescent="0.25">
      <c r="A276" s="33"/>
      <c r="B276" s="33"/>
      <c r="C276" s="33"/>
      <c r="D276" s="33"/>
      <c r="E276" s="33"/>
      <c r="F276" s="33"/>
      <c r="G276" s="33"/>
      <c r="H276" s="33"/>
      <c r="I276" s="33"/>
      <c r="J276" s="33"/>
      <c r="K276" s="32"/>
    </row>
    <row r="277" spans="1:11" x14ac:dyDescent="0.25">
      <c r="A277" s="33"/>
      <c r="B277" s="33"/>
      <c r="C277" s="33"/>
      <c r="D277" s="33"/>
      <c r="E277" s="33"/>
      <c r="F277" s="33"/>
      <c r="G277" s="33"/>
      <c r="H277" s="33"/>
      <c r="I277" s="33"/>
      <c r="J277" s="33"/>
      <c r="K277" s="32"/>
    </row>
    <row r="278" spans="1:11" x14ac:dyDescent="0.25">
      <c r="A278" s="33"/>
      <c r="B278" s="33"/>
      <c r="C278" s="33"/>
      <c r="D278" s="33"/>
      <c r="E278" s="33"/>
      <c r="F278" s="33"/>
      <c r="G278" s="33"/>
      <c r="H278" s="33"/>
      <c r="I278" s="33"/>
      <c r="J278" s="33"/>
      <c r="K278" s="32"/>
    </row>
    <row r="279" spans="1:11" x14ac:dyDescent="0.25">
      <c r="A279" s="33"/>
      <c r="B279" s="33"/>
      <c r="C279" s="33"/>
      <c r="D279" s="33"/>
      <c r="E279" s="33"/>
      <c r="F279" s="33"/>
      <c r="G279" s="33"/>
      <c r="H279" s="33"/>
      <c r="I279" s="33"/>
      <c r="J279" s="33"/>
      <c r="K279" s="32"/>
    </row>
    <row r="280" spans="1:11" x14ac:dyDescent="0.25">
      <c r="A280" s="33"/>
      <c r="B280" s="33"/>
      <c r="C280" s="33"/>
      <c r="D280" s="33"/>
      <c r="E280" s="33"/>
      <c r="F280" s="33"/>
      <c r="G280" s="33"/>
      <c r="H280" s="33"/>
      <c r="I280" s="33"/>
      <c r="J280" s="33"/>
      <c r="K280" s="32"/>
    </row>
    <row r="281" spans="1:11" x14ac:dyDescent="0.25">
      <c r="A281" s="33"/>
      <c r="B281" s="33"/>
      <c r="C281" s="33"/>
      <c r="D281" s="33"/>
      <c r="E281" s="33"/>
      <c r="F281" s="33"/>
      <c r="G281" s="33"/>
      <c r="H281" s="33"/>
      <c r="I281" s="33"/>
      <c r="J281" s="33"/>
      <c r="K281" s="32"/>
    </row>
  </sheetData>
  <mergeCells count="59">
    <mergeCell ref="B130:E130"/>
    <mergeCell ref="G109:H109"/>
    <mergeCell ref="G110:H110"/>
    <mergeCell ref="G111:H111"/>
    <mergeCell ref="G112:H112"/>
    <mergeCell ref="G113:H113"/>
    <mergeCell ref="B122:D124"/>
    <mergeCell ref="E122:G124"/>
    <mergeCell ref="G108:H108"/>
    <mergeCell ref="C83:E83"/>
    <mergeCell ref="B94:D94"/>
    <mergeCell ref="D96:I97"/>
    <mergeCell ref="D99:E99"/>
    <mergeCell ref="F99:G99"/>
    <mergeCell ref="D100:E100"/>
    <mergeCell ref="F100:G100"/>
    <mergeCell ref="D101:E101"/>
    <mergeCell ref="F101:G101"/>
    <mergeCell ref="D104:I105"/>
    <mergeCell ref="B107:E107"/>
    <mergeCell ref="G107:H107"/>
    <mergeCell ref="D78:H78"/>
    <mergeCell ref="B59:C59"/>
    <mergeCell ref="B60:C60"/>
    <mergeCell ref="B61:C61"/>
    <mergeCell ref="B62:C62"/>
    <mergeCell ref="B63:C63"/>
    <mergeCell ref="B64:C64"/>
    <mergeCell ref="D73:H73"/>
    <mergeCell ref="D74:H74"/>
    <mergeCell ref="D75:H75"/>
    <mergeCell ref="D76:H76"/>
    <mergeCell ref="D77:H77"/>
    <mergeCell ref="B58:C58"/>
    <mergeCell ref="D24:I25"/>
    <mergeCell ref="B26:H26"/>
    <mergeCell ref="I26:J26"/>
    <mergeCell ref="G30:H30"/>
    <mergeCell ref="G31:H31"/>
    <mergeCell ref="C36:D36"/>
    <mergeCell ref="E36:H36"/>
    <mergeCell ref="C37:D37"/>
    <mergeCell ref="E37:H37"/>
    <mergeCell ref="B42:D42"/>
    <mergeCell ref="E42:F42"/>
    <mergeCell ref="B54:J54"/>
    <mergeCell ref="C21:D21"/>
    <mergeCell ref="E21:F21"/>
    <mergeCell ref="B3:D3"/>
    <mergeCell ref="B4:D4"/>
    <mergeCell ref="B9:E9"/>
    <mergeCell ref="B10:E10"/>
    <mergeCell ref="B11:E11"/>
    <mergeCell ref="B13:E14"/>
    <mergeCell ref="B18:J18"/>
    <mergeCell ref="C19:D19"/>
    <mergeCell ref="E19:F19"/>
    <mergeCell ref="C20:D20"/>
    <mergeCell ref="E20:F20"/>
  </mergeCells>
  <conditionalFormatting sqref="N23">
    <cfRule type="dataBar" priority="4">
      <dataBar>
        <cfvo type="min"/>
        <cfvo type="max"/>
        <color rgb="FF638EC6"/>
      </dataBar>
      <extLst>
        <ext xmlns:x14="http://schemas.microsoft.com/office/spreadsheetml/2009/9/main" uri="{B025F937-C7B1-47D3-B67F-A62EFF666E3E}">
          <x14:id>{465140E3-AA15-445B-9687-F41DA16EFF5F}</x14:id>
        </ext>
      </extLst>
    </cfRule>
  </conditionalFormatting>
  <conditionalFormatting sqref="O28">
    <cfRule type="colorScale" priority="3">
      <colorScale>
        <cfvo type="min"/>
        <cfvo type="percentile" val="50"/>
        <cfvo type="max"/>
        <color rgb="FF63BE7B"/>
        <color rgb="FFFFEB84"/>
        <color rgb="FFF8696B"/>
      </colorScale>
    </cfRule>
  </conditionalFormatting>
  <conditionalFormatting sqref="N39">
    <cfRule type="dataBar" priority="2">
      <dataBar>
        <cfvo type="min"/>
        <cfvo type="max"/>
        <color rgb="FF638EC6"/>
      </dataBar>
      <extLst>
        <ext xmlns:x14="http://schemas.microsoft.com/office/spreadsheetml/2009/9/main" uri="{B025F937-C7B1-47D3-B67F-A62EFF666E3E}">
          <x14:id>{3A9F027A-DA7E-49F1-A9C4-876B25C0AEFD}</x14:id>
        </ext>
      </extLst>
    </cfRule>
  </conditionalFormatting>
  <conditionalFormatting sqref="M40:O40">
    <cfRule type="dataBar" priority="5">
      <dataBar>
        <cfvo type="min"/>
        <cfvo type="max"/>
        <color rgb="FF008AEF"/>
      </dataBar>
      <extLst>
        <ext xmlns:x14="http://schemas.microsoft.com/office/spreadsheetml/2009/9/main" uri="{B025F937-C7B1-47D3-B67F-A62EFF666E3E}">
          <x14:id>{ED5E28F4-AD63-48D3-ACB4-55FE76F5DE98}</x14:id>
        </ext>
      </extLst>
    </cfRule>
  </conditionalFormatting>
  <conditionalFormatting sqref="M18:Q22">
    <cfRule type="dataBar" priority="1">
      <dataBar>
        <cfvo type="min"/>
        <cfvo type="max"/>
        <color rgb="FF008AEF"/>
      </dataBar>
      <extLst>
        <ext xmlns:x14="http://schemas.microsoft.com/office/spreadsheetml/2009/9/main" uri="{B025F937-C7B1-47D3-B67F-A62EFF666E3E}">
          <x14:id>{933C47F7-2F1E-4960-8094-DD1BB05EFD5E}</x14:id>
        </ext>
      </extLst>
    </cfRule>
  </conditionalFormatting>
  <conditionalFormatting sqref="M24:O31">
    <cfRule type="dataBar" priority="6">
      <dataBar>
        <cfvo type="min"/>
        <cfvo type="max"/>
        <color rgb="FF008AEF"/>
      </dataBar>
      <extLst>
        <ext xmlns:x14="http://schemas.microsoft.com/office/spreadsheetml/2009/9/main" uri="{B025F937-C7B1-47D3-B67F-A62EFF666E3E}">
          <x14:id>{89C6BFC7-B506-4ECB-94FF-6AB4461ABE73}</x14:id>
        </ext>
      </extLst>
    </cfRule>
  </conditionalFormatting>
  <dataValidations count="18">
    <dataValidation type="list" allowBlank="1" showInputMessage="1" showErrorMessage="1" sqref="F100:G100" xr:uid="{00000000-0002-0000-0600-000000000000}">
      <formula1>"Select, 1, 2, 3, 4"</formula1>
    </dataValidation>
    <dataValidation type="list" allowBlank="1" showInputMessage="1" showErrorMessage="1" sqref="F101:G101" xr:uid="{00000000-0002-0000-0600-000001000000}">
      <formula1>"Select, 2GB, 4GB, 6GB, 8GB, 10GB, 12GB, 16GB"</formula1>
    </dataValidation>
    <dataValidation type="list" allowBlank="1" showInputMessage="1" showErrorMessage="1" sqref="F99:G99" xr:uid="{00000000-0002-0000-0600-000002000000}">
      <formula1>"Select, 20GB, 30GB, 40GB, 50GB, 60GB, 70GB, 80GB, 90GB, 100GB, 150GB, 200GB, 250GB, 300GB, 350GB, 400GB, 450GB, 500GB, 600GB, 700GB, 800GB, 900GB, 1000GB, 1500GB, 2000GB"</formula1>
    </dataValidation>
    <dataValidation type="list" allowBlank="1" showInputMessage="1" showErrorMessage="1" sqref="F66:F68" xr:uid="{00000000-0002-0000-0600-000003000000}">
      <formula1>"Select, 0, 1, 2, 3, 4, 5, 6, 7, 9, 10, 11, 12, 13, 14, 15, 16, 17, 18, 19, 20, 21, 22, 23, 24, 25, 26, 27, 28, 29, 30, 31, 32, 33, 34, 35, 36, 37, 38, 39, 40, 41, 42, 43, 44, 45, 46, 47, 48, 49, 50"</formula1>
    </dataValidation>
    <dataValidation type="list" allowBlank="1" showInputMessage="1" showErrorMessage="1" sqref="J10" xr:uid="{00000000-0002-0000-0600-000004000000}">
      <formula1>"Select, Monthly, Yearly, Forever, Not Required"</formula1>
    </dataValidation>
    <dataValidation type="list" allowBlank="1" showInputMessage="1" showErrorMessage="1" sqref="J13" xr:uid="{00000000-0002-0000-0600-000005000000}">
      <formula1>"No,Yes"</formula1>
    </dataValidation>
    <dataValidation type="list" allowBlank="1" showInputMessage="1" showErrorMessage="1" sqref="E20:E21" xr:uid="{00000000-0002-0000-0600-000006000000}">
      <formula1>"Select, Yes, No"</formula1>
    </dataValidation>
    <dataValidation type="list" allowBlank="1" showInputMessage="1" showErrorMessage="1" sqref="B74:B78" xr:uid="{00000000-0002-0000-0600-000007000000}">
      <formula1>"Select,Windows,Linux,Mac,Unix,Solaris,Other"</formula1>
    </dataValidation>
    <dataValidation type="list" allowBlank="1" showInputMessage="1" showErrorMessage="1" sqref="C74:C78" xr:uid="{00000000-0002-0000-0600-000008000000}">
      <formula1>"Select,Virtual,Physical"</formula1>
    </dataValidation>
    <dataValidation type="list" allowBlank="1" showInputMessage="1" showErrorMessage="1" sqref="F59:F64" xr:uid="{00000000-0002-0000-0600-000009000000}">
      <formula1>"Select, Active/Active, Active/Passive, ALUA, Passive Not Ready, I am not sure"</formula1>
    </dataValidation>
    <dataValidation type="list" allowBlank="1" showInputMessage="1" showErrorMessage="1" sqref="B84:B93 B102" xr:uid="{00000000-0002-0000-0600-00000A000000}">
      <formula1>"Select,NFS,CIFS,ISCSI,Fiber Channel"</formula1>
    </dataValidation>
    <dataValidation type="list" allowBlank="1" showInputMessage="1" showErrorMessage="1" sqref="G84:G93" xr:uid="{00000000-0002-0000-0600-00000B000000}">
      <formula1>"Select,Yes,No"</formula1>
    </dataValidation>
    <dataValidation type="list" allowBlank="1" showInputMessage="1" showErrorMessage="1" sqref="C79:D79" xr:uid="{00000000-0002-0000-0600-00000C000000}">
      <formula1>"Please Select,Windows,Linux,Mac,Unix,Solaris,Other"</formula1>
    </dataValidation>
    <dataValidation type="list" allowBlank="1" showInputMessage="1" showErrorMessage="1" sqref="G59:G64" xr:uid="{00000000-0002-0000-0600-00000D000000}">
      <formula1>"Select,Direct Attached, ISCSI, Fiber Channel, NFS"</formula1>
    </dataValidation>
    <dataValidation type="list" allowBlank="1" showInputMessage="1" showErrorMessage="1" sqref="C37:C38" xr:uid="{00000000-0002-0000-0600-00000E000000}">
      <formula1>"Select,Linux,Windows,Solaris"</formula1>
    </dataValidation>
    <dataValidation type="list" allowBlank="1" showInputMessage="1" showErrorMessage="1" sqref="G31" xr:uid="{00000000-0002-0000-0600-00000F000000}">
      <formula1>"Yes,No"</formula1>
    </dataValidation>
    <dataValidation type="list" allowBlank="1" showInputMessage="1" showErrorMessage="1" sqref="J11:J12" xr:uid="{00000000-0002-0000-0600-000010000000}">
      <formula1>"Select, None, 5%, 10%, 15%, 20%, 25%, 50%, 75%, 100%, 200%, 300%, 400%"</formula1>
    </dataValidation>
    <dataValidation type="list" allowBlank="1" showInputMessage="1" showErrorMessage="1" sqref="C21 C20:D20 B59:D64 B47:B49" xr:uid="{00000000-0002-0000-0600-000011000000}">
      <formula1>#REF!</formula1>
    </dataValidation>
  </dataValidations>
  <hyperlinks>
    <hyperlink ref="A1" location="Index" display="Back to Index" xr:uid="{00000000-0004-0000-0600-000000000000}"/>
    <hyperlink ref="E122" r:id="rId1" xr:uid="{00000000-0004-0000-0600-000001000000}"/>
  </hyperlinks>
  <pageMargins left="0.7" right="0.7" top="0.75" bottom="0.75" header="0.3" footer="0.3"/>
  <pageSetup orientation="portrait" r:id="rId2"/>
  <legacyDrawing r:id="rId3"/>
  <extLst>
    <ext xmlns:x14="http://schemas.microsoft.com/office/spreadsheetml/2009/9/main" uri="{78C0D931-6437-407d-A8EE-F0AAD7539E65}">
      <x14:conditionalFormattings>
        <x14:conditionalFormatting xmlns:xm="http://schemas.microsoft.com/office/excel/2006/main">
          <x14:cfRule type="dataBar" id="{465140E3-AA15-445B-9687-F41DA16EFF5F}">
            <x14:dataBar minLength="0" maxLength="100" border="1" negativeBarBorderColorSameAsPositive="0">
              <x14:cfvo type="autoMin"/>
              <x14:cfvo type="autoMax"/>
              <x14:borderColor rgb="FF638EC6"/>
              <x14:negativeFillColor rgb="FFFF0000"/>
              <x14:negativeBorderColor rgb="FFFF0000"/>
              <x14:axisColor rgb="FF000000"/>
            </x14:dataBar>
          </x14:cfRule>
          <xm:sqref>N23</xm:sqref>
        </x14:conditionalFormatting>
        <x14:conditionalFormatting xmlns:xm="http://schemas.microsoft.com/office/excel/2006/main">
          <x14:cfRule type="dataBar" id="{3A9F027A-DA7E-49F1-A9C4-876B25C0AEFD}">
            <x14:dataBar minLength="0" maxLength="100" border="1" negativeBarBorderColorSameAsPositive="0">
              <x14:cfvo type="autoMin"/>
              <x14:cfvo type="autoMax"/>
              <x14:borderColor rgb="FF638EC6"/>
              <x14:negativeFillColor rgb="FFFF0000"/>
              <x14:negativeBorderColor rgb="FFFF0000"/>
              <x14:axisColor rgb="FF000000"/>
            </x14:dataBar>
          </x14:cfRule>
          <xm:sqref>N39</xm:sqref>
        </x14:conditionalFormatting>
        <x14:conditionalFormatting xmlns:xm="http://schemas.microsoft.com/office/excel/2006/main">
          <x14:cfRule type="dataBar" id="{ED5E28F4-AD63-48D3-ACB4-55FE76F5DE98}">
            <x14:dataBar minLength="0" maxLength="100" border="1" negativeBarBorderColorSameAsPositive="0">
              <x14:cfvo type="autoMin"/>
              <x14:cfvo type="autoMax"/>
              <x14:borderColor rgb="FF008AEF"/>
              <x14:negativeFillColor rgb="FFFF0000"/>
              <x14:negativeBorderColor rgb="FFFF0000"/>
              <x14:axisColor rgb="FF000000"/>
            </x14:dataBar>
          </x14:cfRule>
          <xm:sqref>M40:O40</xm:sqref>
        </x14:conditionalFormatting>
        <x14:conditionalFormatting xmlns:xm="http://schemas.microsoft.com/office/excel/2006/main">
          <x14:cfRule type="dataBar" id="{933C47F7-2F1E-4960-8094-DD1BB05EFD5E}">
            <x14:dataBar minLength="0" maxLength="100" border="1" negativeBarBorderColorSameAsPositive="0">
              <x14:cfvo type="autoMin"/>
              <x14:cfvo type="autoMax"/>
              <x14:borderColor rgb="FF008AEF"/>
              <x14:negativeFillColor rgb="FFFF0000"/>
              <x14:negativeBorderColor rgb="FFFF0000"/>
              <x14:axisColor rgb="FF000000"/>
            </x14:dataBar>
          </x14:cfRule>
          <xm:sqref>M18:Q22</xm:sqref>
        </x14:conditionalFormatting>
        <x14:conditionalFormatting xmlns:xm="http://schemas.microsoft.com/office/excel/2006/main">
          <x14:cfRule type="dataBar" id="{89C6BFC7-B506-4ECB-94FF-6AB4461ABE73}">
            <x14:dataBar minLength="0" maxLength="100" border="1" negativeBarBorderColorSameAsPositive="0">
              <x14:cfvo type="autoMin"/>
              <x14:cfvo type="autoMax"/>
              <x14:borderColor rgb="FF008AEF"/>
              <x14:negativeFillColor rgb="FFFF0000"/>
              <x14:negativeBorderColor rgb="FFFF0000"/>
              <x14:axisColor rgb="FF000000"/>
            </x14:dataBar>
          </x14:cfRule>
          <xm:sqref>M24:O31</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AECF4"/>
    <pageSetUpPr autoPageBreaks="0"/>
  </sheetPr>
  <dimension ref="A1:AD281"/>
  <sheetViews>
    <sheetView zoomScale="115" zoomScaleNormal="115" workbookViewId="0">
      <pane ySplit="4" topLeftCell="A5" activePane="bottomLeft" state="frozen"/>
      <selection pane="bottomLeft" activeCell="L18" sqref="L18"/>
    </sheetView>
  </sheetViews>
  <sheetFormatPr defaultColWidth="9.140625" defaultRowHeight="15" x14ac:dyDescent="0.25"/>
  <cols>
    <col min="1" max="1" width="5.7109375" style="19" customWidth="1"/>
    <col min="2" max="10" width="14.7109375" style="19" customWidth="1"/>
    <col min="11" max="11" width="5.7109375" style="19" customWidth="1"/>
    <col min="12" max="14" width="9.140625" style="33"/>
    <col min="15" max="17" width="11" style="33" customWidth="1"/>
    <col min="18" max="30" width="9.140625" style="33"/>
    <col min="31" max="16384" width="9.140625" style="19"/>
  </cols>
  <sheetData>
    <row r="1" spans="1:13" ht="12.75" customHeight="1" x14ac:dyDescent="0.25">
      <c r="A1" s="200" t="s">
        <v>47</v>
      </c>
      <c r="B1" s="42"/>
      <c r="C1" s="33"/>
      <c r="D1" s="33"/>
      <c r="E1" s="33"/>
      <c r="F1" s="33"/>
      <c r="G1" s="33"/>
      <c r="H1" s="33"/>
      <c r="I1" s="33"/>
      <c r="J1" s="33"/>
      <c r="K1" s="33"/>
    </row>
    <row r="2" spans="1:13" ht="21.75" thickBot="1" x14ac:dyDescent="0.4">
      <c r="A2" s="33"/>
      <c r="B2" s="201" t="e">
        <f>IF(#REF!&lt;&gt;"",#REF!,"")</f>
        <v>#REF!</v>
      </c>
      <c r="C2" s="88"/>
      <c r="D2" s="88"/>
      <c r="E2" s="89"/>
      <c r="F2" s="89"/>
      <c r="G2" s="53" t="s">
        <v>48</v>
      </c>
      <c r="H2" s="53" t="s">
        <v>49</v>
      </c>
      <c r="I2" s="53" t="s">
        <v>50</v>
      </c>
      <c r="J2" s="53" t="s">
        <v>51</v>
      </c>
      <c r="K2" s="90"/>
    </row>
    <row r="3" spans="1:13" ht="15.75" x14ac:dyDescent="0.25">
      <c r="B3" s="311" t="e">
        <f>IF(#REF!&lt;&gt;"",#REF!,"")</f>
        <v>#REF!</v>
      </c>
      <c r="C3" s="311"/>
      <c r="D3" s="311"/>
      <c r="E3" s="92"/>
      <c r="F3" s="93"/>
      <c r="G3" s="94">
        <f>SUM(D50)</f>
        <v>0</v>
      </c>
      <c r="H3" s="94">
        <f>SUM(J59:J64)</f>
        <v>0</v>
      </c>
      <c r="I3" s="95">
        <f>SUM(J94)</f>
        <v>0</v>
      </c>
      <c r="J3" s="91">
        <f>SUM(G3:I3)</f>
        <v>0</v>
      </c>
      <c r="K3" s="52"/>
    </row>
    <row r="4" spans="1:13" x14ac:dyDescent="0.25">
      <c r="A4" s="35"/>
      <c r="B4" s="312"/>
      <c r="C4" s="312"/>
      <c r="D4" s="312"/>
      <c r="E4" s="239"/>
      <c r="F4" s="54"/>
      <c r="G4" s="55" t="str">
        <f>IF(G3&gt;0,G3/$J$3,"")</f>
        <v/>
      </c>
      <c r="H4" s="55" t="str">
        <f>IF(H3&gt;0,H3/$J$3,"")</f>
        <v/>
      </c>
      <c r="I4" s="55" t="str">
        <f>IF(I3&gt;0,I3/$J$3,"")</f>
        <v/>
      </c>
      <c r="J4" s="56"/>
      <c r="K4" s="41"/>
    </row>
    <row r="5" spans="1:13" ht="15.75" thickBot="1" x14ac:dyDescent="0.3">
      <c r="A5" s="21"/>
      <c r="B5" s="1"/>
      <c r="C5" s="1"/>
      <c r="D5" s="238"/>
      <c r="E5" s="14"/>
      <c r="G5" s="1"/>
      <c r="H5" s="238"/>
      <c r="J5" s="14"/>
      <c r="K5" s="21"/>
    </row>
    <row r="6" spans="1:13" ht="15.75" x14ac:dyDescent="0.25">
      <c r="A6" s="21"/>
      <c r="B6" s="105" t="s">
        <v>16</v>
      </c>
      <c r="C6" s="99"/>
      <c r="D6" s="96"/>
      <c r="E6" s="98" t="s">
        <v>83</v>
      </c>
      <c r="F6" s="106"/>
      <c r="G6" s="105" t="s">
        <v>54</v>
      </c>
      <c r="H6" s="99"/>
      <c r="I6" s="96"/>
      <c r="J6" s="98" t="s">
        <v>84</v>
      </c>
      <c r="K6" s="21"/>
    </row>
    <row r="7" spans="1:13" ht="15" customHeight="1" x14ac:dyDescent="0.25">
      <c r="A7" s="21"/>
      <c r="B7" s="88"/>
      <c r="C7" s="88"/>
      <c r="D7" s="34"/>
      <c r="E7" s="44"/>
      <c r="F7" s="33"/>
      <c r="G7" s="107"/>
      <c r="H7" s="45"/>
      <c r="I7" s="48"/>
      <c r="J7" s="58"/>
      <c r="K7" s="21"/>
    </row>
    <row r="8" spans="1:13" ht="15" customHeight="1" x14ac:dyDescent="0.25">
      <c r="A8" s="21"/>
      <c r="B8" s="138" t="s">
        <v>100</v>
      </c>
      <c r="C8" s="122"/>
      <c r="D8" s="58"/>
      <c r="F8" s="47"/>
      <c r="G8" s="33"/>
      <c r="H8" s="33"/>
      <c r="I8" s="50" t="s">
        <v>128</v>
      </c>
      <c r="J8" s="192">
        <v>0</v>
      </c>
      <c r="K8" s="42"/>
    </row>
    <row r="9" spans="1:13" ht="15" customHeight="1" x14ac:dyDescent="0.25">
      <c r="A9" s="21"/>
      <c r="B9" s="313"/>
      <c r="C9" s="314"/>
      <c r="D9" s="314"/>
      <c r="E9" s="315"/>
      <c r="F9" s="121"/>
      <c r="G9" s="46"/>
      <c r="H9" s="33"/>
      <c r="I9" s="50" t="s">
        <v>127</v>
      </c>
      <c r="J9" s="192">
        <v>0</v>
      </c>
      <c r="K9" s="21"/>
    </row>
    <row r="10" spans="1:13" ht="15" customHeight="1" x14ac:dyDescent="0.25">
      <c r="A10" s="21"/>
      <c r="B10" s="313"/>
      <c r="C10" s="314"/>
      <c r="D10" s="314"/>
      <c r="E10" s="315"/>
      <c r="F10" s="48"/>
      <c r="G10" s="33"/>
      <c r="H10" s="33"/>
      <c r="I10" s="50" t="s">
        <v>126</v>
      </c>
      <c r="J10" s="139" t="s">
        <v>1</v>
      </c>
      <c r="K10" s="21"/>
    </row>
    <row r="11" spans="1:13" ht="15" customHeight="1" x14ac:dyDescent="0.25">
      <c r="A11" s="21"/>
      <c r="B11" s="316"/>
      <c r="C11" s="316"/>
      <c r="D11" s="316"/>
      <c r="E11" s="316"/>
      <c r="F11" s="42"/>
      <c r="G11" s="32"/>
      <c r="H11" s="33"/>
      <c r="I11" s="50" t="s">
        <v>125</v>
      </c>
      <c r="J11" s="139" t="s">
        <v>1</v>
      </c>
      <c r="K11" s="21"/>
    </row>
    <row r="12" spans="1:13" ht="15" customHeight="1" x14ac:dyDescent="0.25">
      <c r="A12" s="21"/>
      <c r="B12" s="97" t="s">
        <v>101</v>
      </c>
      <c r="C12" s="49"/>
      <c r="D12" s="49"/>
      <c r="E12" s="49"/>
      <c r="F12" s="42"/>
      <c r="G12" s="33"/>
      <c r="H12" s="33"/>
      <c r="I12" s="50" t="s">
        <v>124</v>
      </c>
      <c r="J12" s="139" t="s">
        <v>1</v>
      </c>
      <c r="K12" s="21"/>
    </row>
    <row r="13" spans="1:13" ht="15" customHeight="1" x14ac:dyDescent="0.25">
      <c r="A13" s="21"/>
      <c r="B13" s="317"/>
      <c r="C13" s="318"/>
      <c r="D13" s="318"/>
      <c r="E13" s="319"/>
      <c r="F13" s="42"/>
      <c r="G13" s="33"/>
      <c r="H13" s="33"/>
      <c r="I13" s="50" t="s">
        <v>130</v>
      </c>
      <c r="J13" s="139" t="s">
        <v>102</v>
      </c>
      <c r="K13" s="21"/>
    </row>
    <row r="14" spans="1:13" ht="15" customHeight="1" x14ac:dyDescent="0.25">
      <c r="A14" s="21"/>
      <c r="B14" s="320"/>
      <c r="C14" s="321"/>
      <c r="D14" s="321"/>
      <c r="E14" s="322"/>
      <c r="F14" s="42"/>
      <c r="G14" s="33"/>
      <c r="H14" s="33"/>
      <c r="I14" s="33"/>
      <c r="J14" s="34"/>
      <c r="K14" s="21"/>
      <c r="M14" s="42"/>
    </row>
    <row r="15" spans="1:13" ht="15" customHeight="1" x14ac:dyDescent="0.25">
      <c r="A15" s="21"/>
      <c r="B15" s="34"/>
      <c r="C15" s="34"/>
      <c r="D15" s="34"/>
      <c r="E15" s="34"/>
      <c r="F15" s="37"/>
      <c r="G15" s="37"/>
      <c r="H15" s="37"/>
      <c r="I15" s="37"/>
      <c r="J15" s="37"/>
      <c r="K15" s="21"/>
      <c r="M15" s="42"/>
    </row>
    <row r="16" spans="1:13" ht="15" customHeight="1" thickBot="1" x14ac:dyDescent="0.3">
      <c r="A16" s="21"/>
      <c r="B16" s="238"/>
      <c r="C16" s="238"/>
      <c r="D16" s="3"/>
      <c r="E16" s="5"/>
      <c r="F16" s="3"/>
      <c r="G16" s="24"/>
      <c r="H16" s="238"/>
      <c r="I16" s="24"/>
      <c r="J16" s="24"/>
      <c r="K16" s="21"/>
    </row>
    <row r="17" spans="1:17" ht="16.5" thickTop="1" x14ac:dyDescent="0.25">
      <c r="A17" s="21"/>
      <c r="B17" s="100" t="s">
        <v>160</v>
      </c>
      <c r="C17" s="101"/>
      <c r="D17" s="87" t="s">
        <v>161</v>
      </c>
      <c r="E17" s="85"/>
      <c r="F17" s="85"/>
      <c r="G17" s="85"/>
      <c r="H17" s="85"/>
      <c r="I17" s="85"/>
      <c r="J17" s="86" t="s">
        <v>85</v>
      </c>
      <c r="K17" s="21"/>
    </row>
    <row r="18" spans="1:17" x14ac:dyDescent="0.25">
      <c r="A18" s="21"/>
      <c r="B18" s="323"/>
      <c r="C18" s="323"/>
      <c r="D18" s="323"/>
      <c r="E18" s="323"/>
      <c r="F18" s="323"/>
      <c r="G18" s="323"/>
      <c r="H18" s="323"/>
      <c r="I18" s="323"/>
      <c r="J18" s="323"/>
      <c r="K18" s="21"/>
    </row>
    <row r="19" spans="1:17" x14ac:dyDescent="0.25">
      <c r="A19" s="21"/>
      <c r="B19" s="50"/>
      <c r="C19" s="324" t="s">
        <v>93</v>
      </c>
      <c r="D19" s="325"/>
      <c r="E19" s="324" t="s">
        <v>97</v>
      </c>
      <c r="F19" s="325"/>
      <c r="G19" s="73" t="s">
        <v>107</v>
      </c>
      <c r="H19" s="73" t="s">
        <v>113</v>
      </c>
      <c r="I19" s="73" t="s">
        <v>114</v>
      </c>
      <c r="J19" s="73" t="s">
        <v>115</v>
      </c>
      <c r="K19" s="21"/>
    </row>
    <row r="20" spans="1:17" x14ac:dyDescent="0.25">
      <c r="A20" s="21"/>
      <c r="B20" s="15" t="s">
        <v>98</v>
      </c>
      <c r="C20" s="309" t="s">
        <v>1</v>
      </c>
      <c r="D20" s="309"/>
      <c r="E20" s="310" t="s">
        <v>1</v>
      </c>
      <c r="F20" s="310"/>
      <c r="G20" s="209"/>
      <c r="H20" s="210"/>
      <c r="I20" s="210"/>
      <c r="J20" s="210"/>
      <c r="K20" s="21"/>
    </row>
    <row r="21" spans="1:17" ht="15.75" customHeight="1" x14ac:dyDescent="0.25">
      <c r="A21" s="21"/>
      <c r="B21" s="15" t="s">
        <v>99</v>
      </c>
      <c r="C21" s="309" t="s">
        <v>1</v>
      </c>
      <c r="D21" s="309"/>
      <c r="E21" s="310" t="s">
        <v>1</v>
      </c>
      <c r="F21" s="310"/>
      <c r="G21" s="209"/>
      <c r="H21" s="210"/>
      <c r="I21" s="210"/>
      <c r="J21" s="210"/>
      <c r="K21" s="22"/>
    </row>
    <row r="22" spans="1:17" ht="15" customHeight="1" x14ac:dyDescent="0.25">
      <c r="A22" s="21"/>
      <c r="B22" s="23"/>
      <c r="C22" s="6"/>
      <c r="D22" s="6"/>
      <c r="E22" s="6"/>
      <c r="F22" s="6"/>
      <c r="G22" s="6"/>
      <c r="H22" s="6"/>
      <c r="I22" s="6"/>
      <c r="J22" s="6"/>
      <c r="K22" s="21"/>
    </row>
    <row r="23" spans="1:17" ht="15.75" thickBot="1" x14ac:dyDescent="0.3">
      <c r="A23" s="21"/>
      <c r="B23" s="9"/>
      <c r="C23" s="26"/>
      <c r="D23" s="27"/>
      <c r="E23" s="27"/>
      <c r="F23" s="27"/>
      <c r="G23" s="27"/>
      <c r="H23" s="27"/>
      <c r="I23" s="27"/>
      <c r="J23" s="27"/>
      <c r="K23" s="21"/>
    </row>
    <row r="24" spans="1:17" ht="16.5" thickTop="1" x14ac:dyDescent="0.25">
      <c r="A24" s="39"/>
      <c r="B24" s="100" t="s">
        <v>62</v>
      </c>
      <c r="C24" s="101"/>
      <c r="D24" s="267" t="s">
        <v>145</v>
      </c>
      <c r="E24" s="267"/>
      <c r="F24" s="267"/>
      <c r="G24" s="267"/>
      <c r="H24" s="267"/>
      <c r="I24" s="267"/>
      <c r="J24" s="86" t="s">
        <v>86</v>
      </c>
      <c r="K24" s="21"/>
    </row>
    <row r="25" spans="1:17" x14ac:dyDescent="0.25">
      <c r="A25" s="21"/>
      <c r="B25" s="233"/>
      <c r="C25" s="16"/>
      <c r="D25" s="268"/>
      <c r="E25" s="268"/>
      <c r="F25" s="268"/>
      <c r="G25" s="268"/>
      <c r="H25" s="268"/>
      <c r="I25" s="268"/>
      <c r="J25" s="16"/>
      <c r="K25" s="21"/>
    </row>
    <row r="26" spans="1:17" x14ac:dyDescent="0.25">
      <c r="A26" s="21"/>
      <c r="B26" s="286" t="s">
        <v>38</v>
      </c>
      <c r="C26" s="287"/>
      <c r="D26" s="287"/>
      <c r="E26" s="287"/>
      <c r="F26" s="287"/>
      <c r="G26" s="287"/>
      <c r="H26" s="288"/>
      <c r="I26" s="289" t="s">
        <v>92</v>
      </c>
      <c r="J26" s="289"/>
      <c r="K26" s="21"/>
    </row>
    <row r="27" spans="1:17" ht="15.75" thickBot="1" x14ac:dyDescent="0.3">
      <c r="A27" s="21"/>
      <c r="B27" s="131"/>
      <c r="C27" s="4"/>
      <c r="D27" s="4"/>
      <c r="E27" s="4"/>
      <c r="F27" s="4"/>
      <c r="G27" s="4"/>
      <c r="H27" s="132"/>
      <c r="I27" s="3"/>
      <c r="J27" s="3"/>
      <c r="K27" s="21"/>
    </row>
    <row r="28" spans="1:17" ht="15.75" thickTop="1" x14ac:dyDescent="0.25">
      <c r="A28" s="21"/>
      <c r="B28" s="133"/>
      <c r="C28" s="157" t="s">
        <v>63</v>
      </c>
      <c r="D28" s="158" t="s">
        <v>146</v>
      </c>
      <c r="E28" s="157" t="s">
        <v>64</v>
      </c>
      <c r="F28" s="158" t="s">
        <v>146</v>
      </c>
      <c r="G28" s="134" t="s">
        <v>8</v>
      </c>
      <c r="H28" s="74" t="s">
        <v>14</v>
      </c>
      <c r="I28" s="176" t="s">
        <v>21</v>
      </c>
      <c r="J28" s="177">
        <f>SUM(D29+F29)</f>
        <v>0</v>
      </c>
      <c r="K28" s="21"/>
    </row>
    <row r="29" spans="1:17" x14ac:dyDescent="0.25">
      <c r="A29" s="21"/>
      <c r="B29" s="60" t="s">
        <v>39</v>
      </c>
      <c r="C29" s="159">
        <v>0</v>
      </c>
      <c r="D29" s="160">
        <v>0</v>
      </c>
      <c r="E29" s="159">
        <v>0</v>
      </c>
      <c r="F29" s="160">
        <v>0</v>
      </c>
      <c r="G29" s="169">
        <v>0</v>
      </c>
      <c r="H29" s="124">
        <v>0</v>
      </c>
      <c r="I29" s="176" t="s">
        <v>22</v>
      </c>
      <c r="J29" s="178">
        <f>IF(ISNUMBER(SEARCH("Yes",G31)),D31+F31,D31+F31+D33+F33)</f>
        <v>0</v>
      </c>
      <c r="K29" s="21"/>
    </row>
    <row r="30" spans="1:17" x14ac:dyDescent="0.25">
      <c r="A30" s="21"/>
      <c r="B30" s="156"/>
      <c r="C30" s="161"/>
      <c r="D30" s="162"/>
      <c r="E30" s="171"/>
      <c r="F30" s="172"/>
      <c r="G30" s="290" t="s">
        <v>19</v>
      </c>
      <c r="H30" s="291"/>
      <c r="I30" s="176" t="s">
        <v>23</v>
      </c>
      <c r="J30" s="179">
        <f>SUM(D33+F33)</f>
        <v>0</v>
      </c>
      <c r="K30" s="21"/>
      <c r="O30" s="43"/>
      <c r="P30" s="34"/>
      <c r="Q30" s="44"/>
    </row>
    <row r="31" spans="1:17" x14ac:dyDescent="0.25">
      <c r="A31" s="21"/>
      <c r="B31" s="60" t="s">
        <v>18</v>
      </c>
      <c r="C31" s="163">
        <v>0</v>
      </c>
      <c r="D31" s="164">
        <v>0</v>
      </c>
      <c r="E31" s="159">
        <v>0</v>
      </c>
      <c r="F31" s="164">
        <v>0</v>
      </c>
      <c r="G31" s="292" t="s">
        <v>102</v>
      </c>
      <c r="H31" s="293"/>
      <c r="I31" s="176" t="s">
        <v>20</v>
      </c>
      <c r="J31" s="178">
        <f>IF(ISNUMBER(SEARCH("Windows",C37)),D35+F35,0)</f>
        <v>0</v>
      </c>
      <c r="K31" s="21"/>
      <c r="O31" s="42"/>
      <c r="Q31" s="41"/>
    </row>
    <row r="32" spans="1:17" x14ac:dyDescent="0.25">
      <c r="A32" s="21"/>
      <c r="B32" s="61"/>
      <c r="C32" s="165"/>
      <c r="D32" s="166"/>
      <c r="E32" s="165"/>
      <c r="F32" s="173"/>
      <c r="G32" s="111"/>
      <c r="H32" s="62"/>
      <c r="I32" s="176" t="s">
        <v>35</v>
      </c>
      <c r="J32" s="179">
        <f>SUM(J28:J31)</f>
        <v>0</v>
      </c>
      <c r="K32" s="21"/>
      <c r="O32" s="42"/>
      <c r="Q32" s="41"/>
    </row>
    <row r="33" spans="1:17" x14ac:dyDescent="0.25">
      <c r="A33" s="21"/>
      <c r="B33" s="60" t="s">
        <v>40</v>
      </c>
      <c r="C33" s="163">
        <v>0</v>
      </c>
      <c r="D33" s="164">
        <v>0</v>
      </c>
      <c r="E33" s="163">
        <v>0</v>
      </c>
      <c r="F33" s="164">
        <v>0</v>
      </c>
      <c r="G33" s="170"/>
      <c r="H33" s="181"/>
      <c r="I33" s="176" t="s">
        <v>36</v>
      </c>
      <c r="J33" s="178">
        <f>IF(ISNUMBER(SEARCH("Linux",C37)),D35+F35,0)</f>
        <v>0</v>
      </c>
      <c r="K33" s="21"/>
      <c r="O33" s="42"/>
      <c r="Q33" s="41"/>
    </row>
    <row r="34" spans="1:17" x14ac:dyDescent="0.25">
      <c r="A34" s="21"/>
      <c r="B34" s="156"/>
      <c r="C34" s="165"/>
      <c r="D34" s="166"/>
      <c r="E34" s="174"/>
      <c r="F34" s="175"/>
      <c r="G34" s="112" t="s">
        <v>9</v>
      </c>
      <c r="H34" s="113" t="s">
        <v>10</v>
      </c>
      <c r="I34" s="176" t="s">
        <v>37</v>
      </c>
      <c r="J34" s="178">
        <f>IF(ISNUMBER(SEARCH("Solaris",C37)),D35+F35,0)</f>
        <v>0</v>
      </c>
      <c r="K34" s="21"/>
      <c r="O34" s="42"/>
      <c r="Q34" s="41"/>
    </row>
    <row r="35" spans="1:17" ht="15.75" thickBot="1" x14ac:dyDescent="0.3">
      <c r="A35" s="21"/>
      <c r="B35" s="63" t="s">
        <v>41</v>
      </c>
      <c r="C35" s="167">
        <v>0</v>
      </c>
      <c r="D35" s="168"/>
      <c r="E35" s="167">
        <v>0</v>
      </c>
      <c r="F35" s="168"/>
      <c r="G35" s="169"/>
      <c r="H35" s="124"/>
      <c r="I35" s="176" t="s">
        <v>108</v>
      </c>
      <c r="J35" s="178">
        <f>IF(ISNUMBER(SEARCH("Yes",G31)),(D29+D31+D35),D29+D31+D33+D35)</f>
        <v>0</v>
      </c>
      <c r="K35" s="21"/>
      <c r="O35" s="42"/>
      <c r="Q35" s="41"/>
    </row>
    <row r="36" spans="1:17" ht="15.75" thickTop="1" x14ac:dyDescent="0.25">
      <c r="A36" s="21"/>
      <c r="B36" s="64"/>
      <c r="C36" s="294" t="s">
        <v>111</v>
      </c>
      <c r="D36" s="295"/>
      <c r="E36" s="296" t="s">
        <v>110</v>
      </c>
      <c r="F36" s="297"/>
      <c r="G36" s="298"/>
      <c r="H36" s="299"/>
      <c r="I36" s="176" t="s">
        <v>109</v>
      </c>
      <c r="J36" s="178">
        <f>IF(ISNUMBER(SEARCH("Yes",G31)),(F29+F31+F35),(F29+F31+F33+F35))</f>
        <v>0</v>
      </c>
      <c r="K36" s="21"/>
      <c r="O36" s="42"/>
      <c r="Q36" s="41"/>
    </row>
    <row r="37" spans="1:17" x14ac:dyDescent="0.25">
      <c r="A37" s="21"/>
      <c r="B37" s="182"/>
      <c r="C37" s="300" t="s">
        <v>112</v>
      </c>
      <c r="D37" s="300"/>
      <c r="E37" s="301"/>
      <c r="F37" s="302"/>
      <c r="G37" s="302"/>
      <c r="H37" s="303"/>
      <c r="I37" s="176" t="s">
        <v>123</v>
      </c>
      <c r="J37" s="178">
        <f>SUM(J35:J36)</f>
        <v>0</v>
      </c>
      <c r="K37" s="21"/>
      <c r="O37" s="42"/>
      <c r="Q37" s="41"/>
    </row>
    <row r="38" spans="1:17" x14ac:dyDescent="0.25">
      <c r="A38" s="21"/>
      <c r="B38" s="9"/>
      <c r="C38" s="109"/>
      <c r="D38" s="109"/>
      <c r="E38" s="110"/>
      <c r="F38" s="110"/>
      <c r="G38" s="27"/>
      <c r="H38" s="27"/>
      <c r="I38" s="40"/>
      <c r="J38" s="120" t="s">
        <v>129</v>
      </c>
      <c r="K38" s="21"/>
      <c r="O38" s="42"/>
      <c r="Q38" s="41"/>
    </row>
    <row r="39" spans="1:17" ht="15.75" thickBot="1" x14ac:dyDescent="0.3">
      <c r="A39" s="21"/>
      <c r="B39" s="9"/>
      <c r="C39" s="26"/>
      <c r="D39" s="27"/>
      <c r="E39" s="27"/>
      <c r="F39" s="27"/>
      <c r="G39" s="27"/>
      <c r="H39" s="27"/>
      <c r="I39" s="27"/>
      <c r="J39" s="27"/>
      <c r="K39" s="21"/>
    </row>
    <row r="40" spans="1:17" ht="16.5" thickTop="1" x14ac:dyDescent="0.25">
      <c r="A40" s="39"/>
      <c r="B40" s="100" t="s">
        <v>52</v>
      </c>
      <c r="C40" s="101"/>
      <c r="D40" s="87" t="s">
        <v>134</v>
      </c>
      <c r="E40" s="85"/>
      <c r="F40" s="85"/>
      <c r="G40" s="85"/>
      <c r="H40" s="85"/>
      <c r="I40" s="85"/>
      <c r="J40" s="86" t="s">
        <v>87</v>
      </c>
      <c r="K40" s="21"/>
    </row>
    <row r="41" spans="1:17" x14ac:dyDescent="0.25">
      <c r="A41" s="21"/>
      <c r="B41" s="233"/>
      <c r="C41" s="16"/>
      <c r="D41" s="16"/>
      <c r="E41" s="16"/>
      <c r="F41" s="136"/>
      <c r="G41" s="16"/>
      <c r="H41" s="16"/>
      <c r="I41" s="16"/>
      <c r="J41" s="16"/>
      <c r="K41" s="21"/>
    </row>
    <row r="42" spans="1:17" ht="15" customHeight="1" x14ac:dyDescent="0.25">
      <c r="A42" s="21"/>
      <c r="B42" s="304"/>
      <c r="C42" s="305"/>
      <c r="D42" s="305"/>
      <c r="E42" s="306" t="s">
        <v>122</v>
      </c>
      <c r="F42" s="307"/>
      <c r="G42" s="135"/>
      <c r="H42" s="33"/>
      <c r="I42" s="33"/>
      <c r="J42" s="33"/>
      <c r="K42" s="21"/>
    </row>
    <row r="43" spans="1:17" ht="16.5" customHeight="1" x14ac:dyDescent="0.25">
      <c r="A43" s="21"/>
      <c r="B43" s="140"/>
      <c r="C43" s="17" t="s">
        <v>0</v>
      </c>
      <c r="D43" s="141" t="s">
        <v>34</v>
      </c>
      <c r="E43" s="149" t="s">
        <v>144</v>
      </c>
      <c r="F43" s="183" t="s">
        <v>143</v>
      </c>
      <c r="G43" s="42"/>
      <c r="H43" s="21"/>
      <c r="I43" s="33"/>
      <c r="J43" s="33"/>
      <c r="K43" s="21"/>
    </row>
    <row r="44" spans="1:17" x14ac:dyDescent="0.25">
      <c r="A44" s="21"/>
      <c r="B44" s="142" t="s">
        <v>4</v>
      </c>
      <c r="C44" s="223"/>
      <c r="D44" s="224">
        <v>0</v>
      </c>
      <c r="E44" s="205">
        <f>IF(D44&gt;0,C149/D44,0)</f>
        <v>0</v>
      </c>
      <c r="F44" s="206">
        <f>IF(C149&gt;0,D44-C149,0)</f>
        <v>0</v>
      </c>
      <c r="G44" s="33"/>
      <c r="H44" s="21"/>
      <c r="I44" s="33"/>
      <c r="J44" s="33"/>
      <c r="K44" s="21"/>
    </row>
    <row r="45" spans="1:17" x14ac:dyDescent="0.25">
      <c r="A45" s="21"/>
      <c r="B45" s="142" t="s">
        <v>5</v>
      </c>
      <c r="C45" s="223"/>
      <c r="D45" s="224"/>
      <c r="E45" s="205">
        <f>IF(D45&gt;0,C153/D45,0)</f>
        <v>0</v>
      </c>
      <c r="F45" s="206">
        <f>IF(C153&gt;0,D45-C153,0)</f>
        <v>0</v>
      </c>
      <c r="G45" s="33"/>
      <c r="H45" s="21"/>
      <c r="I45" s="33"/>
      <c r="K45" s="21"/>
    </row>
    <row r="46" spans="1:17" x14ac:dyDescent="0.25">
      <c r="A46" s="21"/>
      <c r="B46" s="142" t="s">
        <v>6</v>
      </c>
      <c r="C46" s="223"/>
      <c r="D46" s="224">
        <v>0</v>
      </c>
      <c r="E46" s="205">
        <f>IF(D46&gt;0,C155/D46,0)</f>
        <v>0</v>
      </c>
      <c r="F46" s="206">
        <f>IF(C151&gt;0,D46-C151,0)</f>
        <v>0</v>
      </c>
      <c r="G46" s="42"/>
      <c r="H46" s="21"/>
      <c r="I46" s="33"/>
      <c r="J46" s="33"/>
      <c r="K46" s="21"/>
    </row>
    <row r="47" spans="1:17" x14ac:dyDescent="0.25">
      <c r="A47" s="21"/>
      <c r="B47" s="137" t="s">
        <v>96</v>
      </c>
      <c r="C47" s="223"/>
      <c r="D47" s="224">
        <v>0</v>
      </c>
      <c r="E47" s="184"/>
      <c r="F47" s="185"/>
      <c r="G47" s="135"/>
      <c r="H47" s="33"/>
      <c r="I47" s="33"/>
      <c r="J47" s="33"/>
      <c r="K47" s="21"/>
    </row>
    <row r="48" spans="1:17" x14ac:dyDescent="0.25">
      <c r="A48" s="21"/>
      <c r="B48" s="137" t="s">
        <v>1</v>
      </c>
      <c r="C48" s="223"/>
      <c r="D48" s="224">
        <v>0</v>
      </c>
      <c r="E48" s="186"/>
      <c r="F48" s="187"/>
      <c r="G48" s="135"/>
      <c r="H48" s="33"/>
      <c r="I48" s="33"/>
      <c r="J48" s="33"/>
      <c r="K48" s="21"/>
    </row>
    <row r="49" spans="1:11" x14ac:dyDescent="0.25">
      <c r="A49" s="21"/>
      <c r="B49" s="137" t="s">
        <v>1</v>
      </c>
      <c r="C49" s="223"/>
      <c r="D49" s="224">
        <v>0</v>
      </c>
      <c r="E49" s="186"/>
      <c r="F49" s="187"/>
      <c r="G49" s="42"/>
      <c r="H49" s="33"/>
      <c r="I49" s="33"/>
      <c r="J49" s="33"/>
      <c r="K49" s="21"/>
    </row>
    <row r="50" spans="1:11" x14ac:dyDescent="0.25">
      <c r="A50" s="21"/>
      <c r="B50" s="142" t="s">
        <v>7</v>
      </c>
      <c r="C50" s="207">
        <f>SUM(C44:C49)</f>
        <v>0</v>
      </c>
      <c r="D50" s="208">
        <f>SUM(D44:D49)</f>
        <v>0</v>
      </c>
      <c r="E50" s="202"/>
      <c r="F50" s="203"/>
      <c r="G50" s="33"/>
      <c r="H50" s="33"/>
      <c r="I50" s="33"/>
      <c r="J50" s="33"/>
      <c r="K50" s="21"/>
    </row>
    <row r="51" spans="1:11" x14ac:dyDescent="0.25">
      <c r="A51" s="21"/>
      <c r="B51" s="7"/>
      <c r="C51" s="17"/>
      <c r="D51" s="18"/>
      <c r="E51" s="18"/>
      <c r="F51" s="102"/>
      <c r="G51" s="123"/>
      <c r="H51" s="88"/>
      <c r="I51" s="27"/>
      <c r="J51" s="27"/>
      <c r="K51" s="21"/>
    </row>
    <row r="52" spans="1:11" ht="15.75" thickBot="1" x14ac:dyDescent="0.3">
      <c r="A52" s="21"/>
      <c r="B52" s="24"/>
      <c r="C52" s="24"/>
      <c r="D52" s="24"/>
      <c r="E52" s="24"/>
      <c r="F52" s="236"/>
      <c r="G52" s="236"/>
      <c r="H52" s="236"/>
      <c r="I52" s="236"/>
      <c r="J52" s="236"/>
      <c r="K52" s="21"/>
    </row>
    <row r="53" spans="1:11" ht="16.5" thickTop="1" x14ac:dyDescent="0.25">
      <c r="A53" s="21"/>
      <c r="B53" s="105" t="s">
        <v>11</v>
      </c>
      <c r="C53" s="101"/>
      <c r="D53" s="87" t="s">
        <v>95</v>
      </c>
      <c r="E53" s="85"/>
      <c r="F53" s="85"/>
      <c r="G53" s="85"/>
      <c r="H53" s="85"/>
      <c r="I53" s="85"/>
      <c r="J53" s="86" t="s">
        <v>88</v>
      </c>
      <c r="K53" s="21"/>
    </row>
    <row r="54" spans="1:11" x14ac:dyDescent="0.25">
      <c r="A54" s="21"/>
      <c r="B54" s="308"/>
      <c r="C54" s="308"/>
      <c r="D54" s="308"/>
      <c r="E54" s="308"/>
      <c r="F54" s="308"/>
      <c r="G54" s="308"/>
      <c r="H54" s="308"/>
      <c r="I54" s="308"/>
      <c r="J54" s="308"/>
      <c r="K54" s="21"/>
    </row>
    <row r="55" spans="1:11" x14ac:dyDescent="0.25">
      <c r="A55" s="21"/>
      <c r="B55" s="11"/>
      <c r="C55" s="8"/>
      <c r="D55" s="12"/>
      <c r="E55" s="28"/>
      <c r="F55" s="28"/>
      <c r="G55" s="28"/>
      <c r="H55" s="28"/>
      <c r="I55" s="28"/>
      <c r="J55" s="28"/>
      <c r="K55" s="21"/>
    </row>
    <row r="56" spans="1:11" x14ac:dyDescent="0.25">
      <c r="A56" s="21"/>
      <c r="B56" s="23"/>
      <c r="C56" s="12" t="s">
        <v>3</v>
      </c>
      <c r="D56" s="57"/>
      <c r="E56" s="28"/>
      <c r="F56" s="28"/>
      <c r="G56" s="28"/>
      <c r="H56" s="28"/>
      <c r="I56" s="28"/>
      <c r="J56" s="28"/>
      <c r="K56" s="21"/>
    </row>
    <row r="57" spans="1:11" x14ac:dyDescent="0.25">
      <c r="B57" s="28"/>
      <c r="C57" s="28"/>
      <c r="D57" s="28"/>
      <c r="E57" s="28"/>
      <c r="F57" s="28"/>
      <c r="G57" s="28"/>
      <c r="H57" s="28"/>
      <c r="I57" s="28"/>
      <c r="J57" s="23"/>
      <c r="K57" s="21"/>
    </row>
    <row r="58" spans="1:11" ht="33" customHeight="1" x14ac:dyDescent="0.25">
      <c r="A58" s="21"/>
      <c r="B58" s="284" t="s">
        <v>17</v>
      </c>
      <c r="C58" s="285"/>
      <c r="D58" s="235" t="s">
        <v>66</v>
      </c>
      <c r="E58" s="114" t="s">
        <v>65</v>
      </c>
      <c r="F58" s="235" t="s">
        <v>135</v>
      </c>
      <c r="G58" s="235" t="s">
        <v>46</v>
      </c>
      <c r="H58" s="114" t="s">
        <v>53</v>
      </c>
      <c r="I58" s="235" t="s">
        <v>44</v>
      </c>
      <c r="J58" s="108" t="s">
        <v>45</v>
      </c>
      <c r="K58" s="21"/>
    </row>
    <row r="59" spans="1:11" x14ac:dyDescent="0.25">
      <c r="A59" s="21"/>
      <c r="B59" s="279" t="s">
        <v>1</v>
      </c>
      <c r="C59" s="279"/>
      <c r="D59" s="232" t="s">
        <v>1</v>
      </c>
      <c r="E59" s="69"/>
      <c r="F59" s="70" t="s">
        <v>1</v>
      </c>
      <c r="G59" s="232" t="s">
        <v>1</v>
      </c>
      <c r="H59" s="71"/>
      <c r="I59" s="71"/>
      <c r="J59" s="72"/>
      <c r="K59" s="21"/>
    </row>
    <row r="60" spans="1:11" x14ac:dyDescent="0.25">
      <c r="A60" s="21"/>
      <c r="B60" s="279" t="s">
        <v>1</v>
      </c>
      <c r="C60" s="279"/>
      <c r="D60" s="232" t="s">
        <v>1</v>
      </c>
      <c r="E60" s="71"/>
      <c r="F60" s="70" t="s">
        <v>1</v>
      </c>
      <c r="G60" s="232" t="s">
        <v>1</v>
      </c>
      <c r="H60" s="71"/>
      <c r="I60" s="71"/>
      <c r="J60" s="72"/>
      <c r="K60" s="21"/>
    </row>
    <row r="61" spans="1:11" x14ac:dyDescent="0.25">
      <c r="A61" s="21"/>
      <c r="B61" s="279" t="s">
        <v>1</v>
      </c>
      <c r="C61" s="279"/>
      <c r="D61" s="232" t="s">
        <v>1</v>
      </c>
      <c r="E61" s="71"/>
      <c r="F61" s="70" t="s">
        <v>1</v>
      </c>
      <c r="G61" s="232" t="s">
        <v>1</v>
      </c>
      <c r="H61" s="71"/>
      <c r="I61" s="71"/>
      <c r="J61" s="72"/>
      <c r="K61" s="21"/>
    </row>
    <row r="62" spans="1:11" x14ac:dyDescent="0.25">
      <c r="A62" s="21"/>
      <c r="B62" s="279" t="s">
        <v>1</v>
      </c>
      <c r="C62" s="279"/>
      <c r="D62" s="232" t="s">
        <v>1</v>
      </c>
      <c r="E62" s="71"/>
      <c r="F62" s="70" t="s">
        <v>1</v>
      </c>
      <c r="G62" s="232" t="s">
        <v>1</v>
      </c>
      <c r="H62" s="71"/>
      <c r="I62" s="71"/>
      <c r="J62" s="72"/>
      <c r="K62" s="21"/>
    </row>
    <row r="63" spans="1:11" x14ac:dyDescent="0.25">
      <c r="A63" s="21"/>
      <c r="B63" s="279" t="s">
        <v>1</v>
      </c>
      <c r="C63" s="279"/>
      <c r="D63" s="232" t="s">
        <v>1</v>
      </c>
      <c r="E63" s="71"/>
      <c r="F63" s="70" t="s">
        <v>1</v>
      </c>
      <c r="G63" s="232" t="s">
        <v>1</v>
      </c>
      <c r="H63" s="71"/>
      <c r="I63" s="71"/>
      <c r="J63" s="72"/>
      <c r="K63" s="21"/>
    </row>
    <row r="64" spans="1:11" x14ac:dyDescent="0.25">
      <c r="A64" s="21"/>
      <c r="B64" s="279" t="s">
        <v>1</v>
      </c>
      <c r="C64" s="279"/>
      <c r="D64" s="232" t="s">
        <v>1</v>
      </c>
      <c r="E64" s="71"/>
      <c r="F64" s="70" t="s">
        <v>1</v>
      </c>
      <c r="G64" s="232" t="s">
        <v>1</v>
      </c>
      <c r="H64" s="71"/>
      <c r="I64" s="71"/>
      <c r="J64" s="72"/>
      <c r="K64" s="21"/>
    </row>
    <row r="65" spans="1:11" x14ac:dyDescent="0.25">
      <c r="A65" s="21"/>
      <c r="B65" s="4"/>
      <c r="C65" s="3"/>
      <c r="D65" s="10"/>
      <c r="E65" s="10"/>
      <c r="F65" s="10"/>
      <c r="G65" s="24"/>
      <c r="H65" s="125">
        <f>SUM(H59:H64)</f>
        <v>0</v>
      </c>
      <c r="I65" s="125">
        <f>SUM(I59:I64)</f>
        <v>0</v>
      </c>
      <c r="J65" s="125">
        <f>SUM(J59:J64)</f>
        <v>0</v>
      </c>
      <c r="K65" s="21"/>
    </row>
    <row r="66" spans="1:11" x14ac:dyDescent="0.25">
      <c r="A66" s="21"/>
      <c r="B66" s="23"/>
      <c r="C66" s="29"/>
      <c r="D66" s="20"/>
      <c r="E66" s="234" t="s">
        <v>56</v>
      </c>
      <c r="F66" s="204" t="s">
        <v>1</v>
      </c>
      <c r="G66" s="24"/>
      <c r="H66" s="28"/>
      <c r="I66" s="30"/>
      <c r="J66" s="30"/>
      <c r="K66" s="21"/>
    </row>
    <row r="67" spans="1:11" x14ac:dyDescent="0.25">
      <c r="A67" s="21"/>
      <c r="B67" s="24"/>
      <c r="C67" s="234"/>
      <c r="D67" s="234"/>
      <c r="E67" s="234" t="s">
        <v>57</v>
      </c>
      <c r="F67" s="204" t="s">
        <v>1</v>
      </c>
      <c r="G67" s="36"/>
      <c r="H67" s="32"/>
      <c r="I67" s="38"/>
      <c r="J67" s="31"/>
      <c r="K67" s="20"/>
    </row>
    <row r="68" spans="1:11" x14ac:dyDescent="0.25">
      <c r="A68" s="21"/>
      <c r="B68" s="24"/>
      <c r="C68" s="23"/>
      <c r="D68" s="234"/>
      <c r="E68" s="234" t="s">
        <v>58</v>
      </c>
      <c r="F68" s="204" t="s">
        <v>1</v>
      </c>
      <c r="G68" s="36"/>
      <c r="H68" s="32"/>
      <c r="I68" s="38"/>
      <c r="J68" s="31"/>
      <c r="K68" s="21"/>
    </row>
    <row r="69" spans="1:11" x14ac:dyDescent="0.25">
      <c r="A69" s="21"/>
      <c r="B69" s="24"/>
      <c r="C69" s="234"/>
      <c r="D69" s="234"/>
      <c r="E69" s="234"/>
      <c r="F69" s="36"/>
      <c r="G69" s="115"/>
      <c r="H69" s="51"/>
      <c r="I69" s="59"/>
      <c r="J69" s="31"/>
      <c r="K69" s="21"/>
    </row>
    <row r="70" spans="1:11" ht="15.75" thickBot="1" x14ac:dyDescent="0.3">
      <c r="A70" s="21"/>
      <c r="B70" s="24"/>
      <c r="C70" s="23"/>
      <c r="D70" s="234"/>
      <c r="E70" s="234"/>
      <c r="F70" s="36"/>
      <c r="G70" s="119"/>
      <c r="H70" s="119"/>
      <c r="I70" s="31"/>
      <c r="J70" s="31"/>
      <c r="K70" s="21"/>
    </row>
    <row r="71" spans="1:11" ht="16.5" thickTop="1" x14ac:dyDescent="0.25">
      <c r="A71" s="21"/>
      <c r="B71" s="101" t="s">
        <v>59</v>
      </c>
      <c r="C71" s="101"/>
      <c r="D71" s="87" t="s">
        <v>82</v>
      </c>
      <c r="E71" s="85"/>
      <c r="F71" s="85"/>
      <c r="G71" s="85"/>
      <c r="H71" s="85"/>
      <c r="I71" s="85"/>
      <c r="J71" s="86" t="s">
        <v>89</v>
      </c>
      <c r="K71" s="21"/>
    </row>
    <row r="72" spans="1:11" x14ac:dyDescent="0.25">
      <c r="A72" s="21"/>
      <c r="B72" s="24"/>
      <c r="C72" s="234"/>
      <c r="D72" s="234"/>
      <c r="E72" s="234"/>
      <c r="F72" s="234"/>
      <c r="G72" s="51"/>
      <c r="H72" s="51"/>
      <c r="I72" s="59"/>
      <c r="J72" s="31"/>
      <c r="K72" s="21"/>
    </row>
    <row r="73" spans="1:11" ht="15.75" customHeight="1" x14ac:dyDescent="0.25">
      <c r="A73" s="21"/>
      <c r="B73" s="188" t="s">
        <v>33</v>
      </c>
      <c r="C73" s="189" t="s">
        <v>94</v>
      </c>
      <c r="D73" s="280" t="s">
        <v>136</v>
      </c>
      <c r="E73" s="280"/>
      <c r="F73" s="280"/>
      <c r="G73" s="280"/>
      <c r="H73" s="280"/>
      <c r="I73" s="231" t="s">
        <v>15</v>
      </c>
      <c r="J73" s="191" t="s">
        <v>90</v>
      </c>
      <c r="K73" s="21"/>
    </row>
    <row r="74" spans="1:11" x14ac:dyDescent="0.25">
      <c r="A74" s="21"/>
      <c r="B74" s="116" t="s">
        <v>1</v>
      </c>
      <c r="C74" s="117" t="s">
        <v>1</v>
      </c>
      <c r="D74" s="281"/>
      <c r="E74" s="282"/>
      <c r="F74" s="282"/>
      <c r="G74" s="282"/>
      <c r="H74" s="283"/>
      <c r="I74" s="118"/>
      <c r="J74" s="118"/>
      <c r="K74" s="21"/>
    </row>
    <row r="75" spans="1:11" ht="15.75" customHeight="1" x14ac:dyDescent="0.25">
      <c r="A75" s="21"/>
      <c r="B75" s="83" t="s">
        <v>1</v>
      </c>
      <c r="C75" s="232" t="s">
        <v>1</v>
      </c>
      <c r="D75" s="276"/>
      <c r="E75" s="277"/>
      <c r="F75" s="277"/>
      <c r="G75" s="277"/>
      <c r="H75" s="278"/>
      <c r="I75" s="84"/>
      <c r="J75" s="84"/>
      <c r="K75" s="21"/>
    </row>
    <row r="76" spans="1:11" ht="15.75" customHeight="1" x14ac:dyDescent="0.25">
      <c r="A76" s="21"/>
      <c r="B76" s="83" t="s">
        <v>1</v>
      </c>
      <c r="C76" s="232" t="s">
        <v>1</v>
      </c>
      <c r="D76" s="276"/>
      <c r="E76" s="277"/>
      <c r="F76" s="277"/>
      <c r="G76" s="277"/>
      <c r="H76" s="278"/>
      <c r="I76" s="84"/>
      <c r="J76" s="84"/>
      <c r="K76" s="21"/>
    </row>
    <row r="77" spans="1:11" ht="15.75" customHeight="1" x14ac:dyDescent="0.25">
      <c r="A77" s="21"/>
      <c r="B77" s="83" t="s">
        <v>1</v>
      </c>
      <c r="C77" s="232" t="s">
        <v>1</v>
      </c>
      <c r="D77" s="276"/>
      <c r="E77" s="277"/>
      <c r="F77" s="277"/>
      <c r="G77" s="277"/>
      <c r="H77" s="278"/>
      <c r="I77" s="84"/>
      <c r="J77" s="84"/>
      <c r="K77" s="21"/>
    </row>
    <row r="78" spans="1:11" ht="15.75" customHeight="1" x14ac:dyDescent="0.25">
      <c r="A78" s="21"/>
      <c r="B78" s="83" t="s">
        <v>1</v>
      </c>
      <c r="C78" s="232" t="s">
        <v>1</v>
      </c>
      <c r="D78" s="276"/>
      <c r="E78" s="277"/>
      <c r="F78" s="277"/>
      <c r="G78" s="277"/>
      <c r="H78" s="278"/>
      <c r="I78" s="84"/>
      <c r="J78" s="84"/>
      <c r="K78" s="21"/>
    </row>
    <row r="79" spans="1:11" ht="15.75" customHeight="1" x14ac:dyDescent="0.25">
      <c r="A79" s="21"/>
      <c r="B79" s="9"/>
      <c r="C79" s="25"/>
      <c r="D79" s="25"/>
      <c r="E79" s="27"/>
      <c r="F79" s="27"/>
      <c r="G79" s="27"/>
      <c r="H79" s="27"/>
      <c r="I79" s="40"/>
      <c r="J79" s="120" t="s">
        <v>91</v>
      </c>
      <c r="K79" s="21"/>
    </row>
    <row r="80" spans="1:11" ht="15.75" thickBot="1" x14ac:dyDescent="0.3">
      <c r="A80" s="21"/>
      <c r="B80" s="4"/>
      <c r="C80" s="3"/>
      <c r="D80" s="10"/>
      <c r="E80" s="10"/>
      <c r="F80" s="10"/>
      <c r="G80" s="10"/>
      <c r="H80" s="10"/>
      <c r="I80" s="10"/>
      <c r="J80" s="10"/>
      <c r="K80" s="21"/>
    </row>
    <row r="81" spans="1:11" ht="16.5" thickTop="1" x14ac:dyDescent="0.25">
      <c r="A81" s="21"/>
      <c r="B81" s="101" t="s">
        <v>42</v>
      </c>
      <c r="C81" s="101"/>
      <c r="D81" s="87" t="s">
        <v>60</v>
      </c>
      <c r="E81" s="85"/>
      <c r="F81" s="85"/>
      <c r="G81" s="85"/>
      <c r="H81" s="85"/>
      <c r="I81" s="85"/>
      <c r="J81" s="86" t="s">
        <v>89</v>
      </c>
      <c r="K81" s="21"/>
    </row>
    <row r="82" spans="1:11" x14ac:dyDescent="0.25">
      <c r="A82" s="21"/>
      <c r="B82" s="5"/>
      <c r="C82" s="2"/>
      <c r="D82" s="5"/>
      <c r="E82" s="5"/>
      <c r="F82" s="2"/>
      <c r="G82" s="2"/>
      <c r="H82" s="2"/>
      <c r="I82" s="2"/>
      <c r="J82" s="2"/>
      <c r="K82" s="21"/>
    </row>
    <row r="83" spans="1:11" ht="30" customHeight="1" x14ac:dyDescent="0.25">
      <c r="A83" s="21"/>
      <c r="B83" s="79" t="s">
        <v>137</v>
      </c>
      <c r="C83" s="265" t="s">
        <v>43</v>
      </c>
      <c r="D83" s="265"/>
      <c r="E83" s="265"/>
      <c r="F83" s="80"/>
      <c r="G83" s="80" t="s">
        <v>138</v>
      </c>
      <c r="H83" s="81" t="s">
        <v>12</v>
      </c>
      <c r="I83" s="80" t="s">
        <v>15</v>
      </c>
      <c r="J83" s="82" t="s">
        <v>34</v>
      </c>
      <c r="K83" s="21"/>
    </row>
    <row r="84" spans="1:11" x14ac:dyDescent="0.25">
      <c r="A84" s="21"/>
      <c r="B84" s="75" t="s">
        <v>1</v>
      </c>
      <c r="C84" s="128"/>
      <c r="D84" s="129"/>
      <c r="E84" s="129"/>
      <c r="F84" s="130"/>
      <c r="G84" s="76" t="s">
        <v>1</v>
      </c>
      <c r="H84" s="77"/>
      <c r="I84" s="78"/>
      <c r="J84" s="78"/>
      <c r="K84" s="21"/>
    </row>
    <row r="85" spans="1:11" x14ac:dyDescent="0.25">
      <c r="A85" s="21"/>
      <c r="B85" s="65" t="s">
        <v>1</v>
      </c>
      <c r="C85" s="128"/>
      <c r="D85" s="129"/>
      <c r="E85" s="129"/>
      <c r="F85" s="130"/>
      <c r="G85" s="66" t="s">
        <v>1</v>
      </c>
      <c r="H85" s="67"/>
      <c r="I85" s="68"/>
      <c r="J85" s="68"/>
      <c r="K85" s="21"/>
    </row>
    <row r="86" spans="1:11" x14ac:dyDescent="0.25">
      <c r="A86" s="21"/>
      <c r="B86" s="65" t="s">
        <v>1</v>
      </c>
      <c r="C86" s="128"/>
      <c r="D86" s="129"/>
      <c r="E86" s="129"/>
      <c r="F86" s="130"/>
      <c r="G86" s="66" t="s">
        <v>1</v>
      </c>
      <c r="H86" s="67"/>
      <c r="I86" s="68"/>
      <c r="J86" s="68"/>
      <c r="K86" s="21"/>
    </row>
    <row r="87" spans="1:11" x14ac:dyDescent="0.25">
      <c r="A87" s="21"/>
      <c r="B87" s="65" t="s">
        <v>1</v>
      </c>
      <c r="C87" s="128"/>
      <c r="D87" s="129"/>
      <c r="E87" s="129"/>
      <c r="F87" s="130"/>
      <c r="G87" s="66" t="s">
        <v>1</v>
      </c>
      <c r="H87" s="67"/>
      <c r="I87" s="68"/>
      <c r="J87" s="68"/>
      <c r="K87" s="21"/>
    </row>
    <row r="88" spans="1:11" x14ac:dyDescent="0.25">
      <c r="A88" s="21"/>
      <c r="B88" s="65" t="s">
        <v>1</v>
      </c>
      <c r="C88" s="128"/>
      <c r="D88" s="129"/>
      <c r="E88" s="129"/>
      <c r="F88" s="130"/>
      <c r="G88" s="66" t="s">
        <v>1</v>
      </c>
      <c r="H88" s="67"/>
      <c r="I88" s="68"/>
      <c r="J88" s="68"/>
      <c r="K88" s="21"/>
    </row>
    <row r="89" spans="1:11" x14ac:dyDescent="0.25">
      <c r="A89" s="21"/>
      <c r="B89" s="65" t="s">
        <v>1</v>
      </c>
      <c r="C89" s="128"/>
      <c r="D89" s="129"/>
      <c r="E89" s="129"/>
      <c r="F89" s="130"/>
      <c r="G89" s="66" t="s">
        <v>1</v>
      </c>
      <c r="H89" s="67"/>
      <c r="I89" s="68"/>
      <c r="J89" s="68"/>
      <c r="K89" s="21"/>
    </row>
    <row r="90" spans="1:11" x14ac:dyDescent="0.25">
      <c r="A90" s="21"/>
      <c r="B90" s="65" t="s">
        <v>1</v>
      </c>
      <c r="C90" s="128"/>
      <c r="D90" s="129"/>
      <c r="E90" s="129"/>
      <c r="F90" s="130"/>
      <c r="G90" s="66" t="s">
        <v>1</v>
      </c>
      <c r="H90" s="67"/>
      <c r="I90" s="68"/>
      <c r="J90" s="68"/>
      <c r="K90" s="21"/>
    </row>
    <row r="91" spans="1:11" x14ac:dyDescent="0.25">
      <c r="A91" s="21"/>
      <c r="B91" s="65" t="s">
        <v>1</v>
      </c>
      <c r="C91" s="128"/>
      <c r="D91" s="129"/>
      <c r="E91" s="129"/>
      <c r="F91" s="130"/>
      <c r="G91" s="66" t="s">
        <v>1</v>
      </c>
      <c r="H91" s="67"/>
      <c r="I91" s="68"/>
      <c r="J91" s="68"/>
      <c r="K91" s="21"/>
    </row>
    <row r="92" spans="1:11" x14ac:dyDescent="0.25">
      <c r="A92" s="21"/>
      <c r="B92" s="65" t="s">
        <v>1</v>
      </c>
      <c r="C92" s="128"/>
      <c r="D92" s="129"/>
      <c r="E92" s="129"/>
      <c r="F92" s="130"/>
      <c r="G92" s="66" t="s">
        <v>1</v>
      </c>
      <c r="H92" s="67"/>
      <c r="I92" s="68"/>
      <c r="J92" s="68"/>
      <c r="K92" s="21"/>
    </row>
    <row r="93" spans="1:11" x14ac:dyDescent="0.25">
      <c r="A93" s="21"/>
      <c r="B93" s="65" t="s">
        <v>1</v>
      </c>
      <c r="C93" s="128"/>
      <c r="D93" s="129"/>
      <c r="E93" s="129"/>
      <c r="F93" s="130"/>
      <c r="G93" s="66" t="s">
        <v>1</v>
      </c>
      <c r="H93" s="67"/>
      <c r="I93" s="68"/>
      <c r="J93" s="68"/>
      <c r="K93" s="21"/>
    </row>
    <row r="94" spans="1:11" x14ac:dyDescent="0.25">
      <c r="A94" s="21"/>
      <c r="B94" s="266"/>
      <c r="C94" s="266"/>
      <c r="D94" s="266"/>
      <c r="E94" s="5"/>
      <c r="F94" s="239"/>
      <c r="G94" s="238"/>
      <c r="H94" s="13"/>
      <c r="I94" s="127">
        <f>SUM(I84:I93)</f>
        <v>0</v>
      </c>
      <c r="J94" s="127">
        <f>SUM(J84:J93)</f>
        <v>0</v>
      </c>
      <c r="K94" s="21"/>
    </row>
    <row r="95" spans="1:11" ht="15.75" thickBot="1" x14ac:dyDescent="0.3">
      <c r="A95" s="21"/>
      <c r="B95" s="238"/>
      <c r="C95" s="238"/>
      <c r="D95" s="238"/>
      <c r="E95" s="5"/>
      <c r="F95" s="239"/>
      <c r="G95" s="238"/>
      <c r="H95" s="13"/>
      <c r="I95" s="127"/>
      <c r="J95" s="127"/>
      <c r="K95" s="21"/>
    </row>
    <row r="96" spans="1:11" ht="16.5" thickTop="1" x14ac:dyDescent="0.25">
      <c r="A96" s="21"/>
      <c r="B96" s="101" t="s">
        <v>103</v>
      </c>
      <c r="C96" s="101"/>
      <c r="D96" s="267" t="s">
        <v>133</v>
      </c>
      <c r="E96" s="267"/>
      <c r="F96" s="267"/>
      <c r="G96" s="267"/>
      <c r="H96" s="267"/>
      <c r="I96" s="267"/>
      <c r="J96" s="86" t="s">
        <v>89</v>
      </c>
      <c r="K96" s="21"/>
    </row>
    <row r="97" spans="1:11" ht="26.25" customHeight="1" x14ac:dyDescent="0.25">
      <c r="A97" s="21"/>
      <c r="B97" s="5"/>
      <c r="C97" s="2"/>
      <c r="D97" s="268"/>
      <c r="E97" s="268"/>
      <c r="F97" s="268"/>
      <c r="G97" s="268"/>
      <c r="H97" s="268"/>
      <c r="I97" s="268"/>
      <c r="J97" s="2"/>
      <c r="K97" s="21"/>
    </row>
    <row r="98" spans="1:11" x14ac:dyDescent="0.25">
      <c r="A98" s="21"/>
      <c r="B98" s="5"/>
      <c r="C98" s="2"/>
      <c r="D98" s="237"/>
      <c r="E98" s="237"/>
      <c r="F98" s="237"/>
      <c r="G98" s="237"/>
      <c r="H98" s="237"/>
      <c r="I98" s="237"/>
      <c r="J98" s="2"/>
      <c r="K98" s="21"/>
    </row>
    <row r="99" spans="1:11" ht="15" customHeight="1" x14ac:dyDescent="0.25">
      <c r="A99" s="21"/>
      <c r="B99" s="5"/>
      <c r="C99" s="2"/>
      <c r="D99" s="268" t="s">
        <v>105</v>
      </c>
      <c r="E99" s="268"/>
      <c r="F99" s="269" t="s">
        <v>1</v>
      </c>
      <c r="G99" s="270"/>
      <c r="H99" s="237"/>
      <c r="I99" s="237"/>
      <c r="J99" s="2"/>
      <c r="K99" s="21"/>
    </row>
    <row r="100" spans="1:11" ht="15" customHeight="1" x14ac:dyDescent="0.25">
      <c r="A100" s="21"/>
      <c r="B100" s="5"/>
      <c r="C100" s="2"/>
      <c r="D100" s="268" t="s">
        <v>106</v>
      </c>
      <c r="E100" s="268"/>
      <c r="F100" s="269" t="s">
        <v>1</v>
      </c>
      <c r="G100" s="270"/>
      <c r="H100" s="237"/>
      <c r="I100" s="237"/>
      <c r="J100" s="2"/>
      <c r="K100" s="21"/>
    </row>
    <row r="101" spans="1:11" ht="15" customHeight="1" x14ac:dyDescent="0.25">
      <c r="A101" s="21"/>
      <c r="B101" s="5"/>
      <c r="C101" s="2"/>
      <c r="D101" s="268" t="s">
        <v>104</v>
      </c>
      <c r="E101" s="268"/>
      <c r="F101" s="269" t="s">
        <v>1</v>
      </c>
      <c r="G101" s="270"/>
      <c r="H101" s="237"/>
      <c r="I101" s="237"/>
      <c r="J101" s="2"/>
      <c r="K101" s="21"/>
    </row>
    <row r="102" spans="1:11" ht="15" customHeight="1" x14ac:dyDescent="0.25">
      <c r="A102" s="21"/>
      <c r="B102" s="194"/>
      <c r="C102" s="195"/>
      <c r="D102" s="195"/>
      <c r="E102" s="195"/>
      <c r="F102" s="195"/>
      <c r="G102" s="195"/>
      <c r="H102" s="196"/>
      <c r="I102" s="197"/>
      <c r="J102" s="197"/>
      <c r="K102" s="21"/>
    </row>
    <row r="103" spans="1:11" ht="15.75" thickBot="1" x14ac:dyDescent="0.3">
      <c r="A103" s="33"/>
      <c r="B103" s="33"/>
      <c r="C103" s="33"/>
      <c r="D103" s="34"/>
      <c r="E103" s="34"/>
      <c r="F103" s="34"/>
      <c r="G103" s="34"/>
      <c r="H103" s="34"/>
      <c r="I103" s="33"/>
      <c r="J103" s="33"/>
      <c r="K103" s="32"/>
    </row>
    <row r="104" spans="1:11" ht="16.5" thickTop="1" x14ac:dyDescent="0.25">
      <c r="A104" s="33"/>
      <c r="B104" s="104" t="s">
        <v>61</v>
      </c>
      <c r="C104" s="103"/>
      <c r="D104" s="267" t="s">
        <v>154</v>
      </c>
      <c r="E104" s="267"/>
      <c r="F104" s="267"/>
      <c r="G104" s="267"/>
      <c r="H104" s="267"/>
      <c r="I104" s="267"/>
      <c r="J104" s="86" t="s">
        <v>13</v>
      </c>
      <c r="K104" s="32"/>
    </row>
    <row r="105" spans="1:11" x14ac:dyDescent="0.25">
      <c r="A105" s="33"/>
      <c r="B105" s="5"/>
      <c r="C105" s="2"/>
      <c r="D105" s="268"/>
      <c r="E105" s="268"/>
      <c r="F105" s="268"/>
      <c r="G105" s="268"/>
      <c r="H105" s="268"/>
      <c r="I105" s="268"/>
      <c r="J105" s="2"/>
      <c r="K105" s="32"/>
    </row>
    <row r="106" spans="1:11" x14ac:dyDescent="0.25">
      <c r="A106" s="41"/>
      <c r="B106" s="5"/>
      <c r="C106" s="2"/>
      <c r="D106" s="237"/>
      <c r="E106" s="237"/>
      <c r="F106" s="237"/>
      <c r="G106" s="237"/>
      <c r="H106" s="237"/>
      <c r="I106" s="237"/>
      <c r="J106" s="2"/>
      <c r="K106" s="36"/>
    </row>
    <row r="107" spans="1:11" x14ac:dyDescent="0.25">
      <c r="A107" s="41"/>
      <c r="B107" s="271" t="s">
        <v>149</v>
      </c>
      <c r="C107" s="272"/>
      <c r="D107" s="272"/>
      <c r="E107" s="273"/>
      <c r="F107" s="52"/>
      <c r="G107" s="274" t="s">
        <v>150</v>
      </c>
      <c r="H107" s="275"/>
      <c r="I107" s="213" t="s">
        <v>152</v>
      </c>
      <c r="J107" s="213" t="s">
        <v>148</v>
      </c>
      <c r="K107" s="36"/>
    </row>
    <row r="108" spans="1:11" x14ac:dyDescent="0.25">
      <c r="A108" s="33"/>
      <c r="B108" s="217" t="s">
        <v>24</v>
      </c>
      <c r="C108" s="217"/>
      <c r="D108" s="217" t="str">
        <f>C20</f>
        <v>Select</v>
      </c>
      <c r="E108" s="217"/>
      <c r="F108" s="41"/>
      <c r="G108" s="256" t="s">
        <v>2</v>
      </c>
      <c r="H108" s="256"/>
      <c r="I108" s="214"/>
      <c r="J108" s="215">
        <f>G3</f>
        <v>0</v>
      </c>
      <c r="K108" s="36"/>
    </row>
    <row r="109" spans="1:11" x14ac:dyDescent="0.25">
      <c r="A109" s="33"/>
      <c r="B109" s="143" t="s">
        <v>24</v>
      </c>
      <c r="C109" s="143"/>
      <c r="D109" s="143" t="str">
        <f>C21</f>
        <v>Select</v>
      </c>
      <c r="E109" s="143"/>
      <c r="F109" s="41"/>
      <c r="G109" s="256" t="s">
        <v>147</v>
      </c>
      <c r="H109" s="256"/>
      <c r="I109" s="216">
        <f>SUM(F44:F46)</f>
        <v>0</v>
      </c>
      <c r="J109" s="214"/>
      <c r="K109" s="36"/>
    </row>
    <row r="110" spans="1:11" x14ac:dyDescent="0.25">
      <c r="A110" s="33"/>
      <c r="B110" s="143" t="s">
        <v>25</v>
      </c>
      <c r="C110" s="143"/>
      <c r="D110" s="144" t="e">
        <f>#REF!</f>
        <v>#REF!</v>
      </c>
      <c r="E110" s="143"/>
      <c r="F110" s="41"/>
      <c r="G110" s="256" t="s">
        <v>156</v>
      </c>
      <c r="H110" s="256"/>
      <c r="I110" s="214"/>
      <c r="J110" s="215">
        <f>H3</f>
        <v>0</v>
      </c>
      <c r="K110" s="36"/>
    </row>
    <row r="111" spans="1:11" x14ac:dyDescent="0.25">
      <c r="A111" s="33"/>
      <c r="B111" s="143" t="s">
        <v>26</v>
      </c>
      <c r="C111" s="143"/>
      <c r="D111" s="144" t="b">
        <v>1</v>
      </c>
      <c r="E111" s="143"/>
      <c r="F111" s="41"/>
      <c r="G111" s="256" t="s">
        <v>147</v>
      </c>
      <c r="H111" s="256"/>
      <c r="I111" s="216">
        <f>IF(SUM(C149+C151+C153)&gt;0,C149+C151+C153,0)</f>
        <v>0</v>
      </c>
      <c r="J111" s="214"/>
      <c r="K111" s="36"/>
    </row>
    <row r="112" spans="1:11" x14ac:dyDescent="0.25">
      <c r="A112" s="33"/>
      <c r="B112" s="143" t="s">
        <v>27</v>
      </c>
      <c r="C112" s="143"/>
      <c r="D112" s="144" t="b">
        <v>0</v>
      </c>
      <c r="E112" s="143"/>
      <c r="F112" s="41"/>
      <c r="G112" s="256" t="s">
        <v>42</v>
      </c>
      <c r="H112" s="256"/>
      <c r="I112" s="214"/>
      <c r="J112" s="215">
        <f>I3</f>
        <v>0</v>
      </c>
      <c r="K112" s="36"/>
    </row>
    <row r="113" spans="1:11" x14ac:dyDescent="0.25">
      <c r="A113" s="33"/>
      <c r="B113" s="143" t="s">
        <v>28</v>
      </c>
      <c r="C113" s="143"/>
      <c r="D113" s="143" t="s">
        <v>155</v>
      </c>
      <c r="E113" s="143"/>
      <c r="F113" s="41"/>
      <c r="G113" s="257" t="s">
        <v>151</v>
      </c>
      <c r="H113" s="257"/>
      <c r="I113" s="216">
        <f>SUM(J74:J78)</f>
        <v>0</v>
      </c>
      <c r="J113" s="214"/>
      <c r="K113" s="36"/>
    </row>
    <row r="114" spans="1:11" x14ac:dyDescent="0.25">
      <c r="A114" s="33"/>
      <c r="B114" s="143" t="s">
        <v>29</v>
      </c>
      <c r="C114" s="143"/>
      <c r="D114" s="143" t="s">
        <v>155</v>
      </c>
      <c r="E114" s="143"/>
      <c r="F114" s="33"/>
      <c r="G114" s="126" t="s">
        <v>51</v>
      </c>
      <c r="H114" s="126"/>
      <c r="I114" s="211"/>
      <c r="J114" s="212">
        <f>SUM(J108:J113)</f>
        <v>0</v>
      </c>
      <c r="K114" s="32"/>
    </row>
    <row r="115" spans="1:11" x14ac:dyDescent="0.25">
      <c r="A115" s="33"/>
      <c r="B115" s="143" t="s">
        <v>30</v>
      </c>
      <c r="C115" s="143"/>
      <c r="D115" s="143" t="s">
        <v>155</v>
      </c>
      <c r="E115" s="143"/>
      <c r="F115" s="33"/>
      <c r="G115" s="198" t="s">
        <v>158</v>
      </c>
      <c r="H115" s="198"/>
      <c r="I115" s="198"/>
      <c r="J115" s="226" t="str">
        <f>IF(J9=0,"",J9)</f>
        <v/>
      </c>
      <c r="K115" s="32"/>
    </row>
    <row r="116" spans="1:11" x14ac:dyDescent="0.25">
      <c r="A116" s="33"/>
      <c r="B116" s="143" t="s">
        <v>71</v>
      </c>
      <c r="C116" s="143"/>
      <c r="D116" s="143" t="str">
        <f>IF(SUM(I74:I78)&gt;0,"Yes","No")</f>
        <v>No</v>
      </c>
      <c r="E116" s="145">
        <f>SUM(I74:I78)</f>
        <v>0</v>
      </c>
      <c r="F116" s="33"/>
      <c r="G116" s="198" t="s">
        <v>159</v>
      </c>
      <c r="H116" s="198"/>
      <c r="I116" s="198"/>
      <c r="J116" s="225" t="str">
        <f>IF(J12="Select","",J12)</f>
        <v/>
      </c>
      <c r="K116" s="32"/>
    </row>
    <row r="117" spans="1:11" x14ac:dyDescent="0.25">
      <c r="A117" s="33"/>
      <c r="B117" s="143" t="s">
        <v>31</v>
      </c>
      <c r="C117" s="143"/>
      <c r="D117" s="143" t="str">
        <f>IF(C137&gt;0,"Yes","No")</f>
        <v>No</v>
      </c>
      <c r="E117" s="143"/>
      <c r="F117" s="33"/>
      <c r="G117" s="198"/>
      <c r="H117" s="198"/>
      <c r="I117" s="198"/>
      <c r="J117" s="198"/>
      <c r="K117" s="32"/>
    </row>
    <row r="118" spans="1:11" x14ac:dyDescent="0.25">
      <c r="A118" s="33"/>
      <c r="B118" s="143" t="s">
        <v>32</v>
      </c>
      <c r="C118" s="143"/>
      <c r="D118" s="143" t="s">
        <v>80</v>
      </c>
      <c r="E118" s="143"/>
      <c r="F118" s="33"/>
      <c r="G118" s="198"/>
      <c r="H118" s="198"/>
      <c r="I118" s="198"/>
      <c r="J118" s="198"/>
      <c r="K118" s="32"/>
    </row>
    <row r="119" spans="1:11" x14ac:dyDescent="0.25">
      <c r="A119" s="33"/>
      <c r="B119" s="143" t="s">
        <v>139</v>
      </c>
      <c r="C119" s="143"/>
      <c r="D119" s="143" t="str">
        <f>IF(C148&gt;0,"Yes, FC Selected", "No")</f>
        <v>No</v>
      </c>
      <c r="E119" s="143"/>
      <c r="F119" s="33"/>
      <c r="G119" s="23" t="s">
        <v>153</v>
      </c>
      <c r="H119" s="198"/>
      <c r="I119" s="198"/>
      <c r="J119" s="198"/>
      <c r="K119" s="32"/>
    </row>
    <row r="120" spans="1:11" x14ac:dyDescent="0.25">
      <c r="A120" s="33"/>
      <c r="B120" s="218" t="s">
        <v>131</v>
      </c>
      <c r="C120" s="218"/>
      <c r="D120" s="218" t="str">
        <f>IF(ISNUMBER(SEARCH("Desktops",B48:B49)),"Yes","No")</f>
        <v>No</v>
      </c>
      <c r="E120" s="218"/>
      <c r="F120" s="33"/>
      <c r="G120" s="33"/>
      <c r="H120" s="33"/>
      <c r="I120" s="33"/>
      <c r="J120" s="33"/>
      <c r="K120" s="32"/>
    </row>
    <row r="121" spans="1:11" x14ac:dyDescent="0.25">
      <c r="A121" s="33"/>
      <c r="B121" s="126"/>
      <c r="C121" s="34"/>
      <c r="D121" s="34"/>
      <c r="E121" s="34"/>
      <c r="F121" s="33"/>
      <c r="G121" s="33"/>
      <c r="H121" s="33"/>
      <c r="I121" s="33"/>
      <c r="J121" s="33"/>
      <c r="K121" s="32"/>
    </row>
    <row r="122" spans="1:11" x14ac:dyDescent="0.25">
      <c r="A122" s="33"/>
      <c r="B122" s="258"/>
      <c r="C122" s="259"/>
      <c r="D122" s="259"/>
      <c r="E122" s="264" t="s">
        <v>55</v>
      </c>
      <c r="F122" s="259"/>
      <c r="G122" s="259"/>
      <c r="H122" s="228"/>
      <c r="I122" s="219"/>
      <c r="J122" s="220"/>
      <c r="K122" s="33"/>
    </row>
    <row r="123" spans="1:11" x14ac:dyDescent="0.25">
      <c r="A123" s="33"/>
      <c r="B123" s="260"/>
      <c r="C123" s="261"/>
      <c r="D123" s="261"/>
      <c r="E123" s="261"/>
      <c r="F123" s="261"/>
      <c r="G123" s="261"/>
      <c r="H123" s="229"/>
      <c r="I123" s="221"/>
      <c r="J123" s="221"/>
      <c r="K123" s="33"/>
    </row>
    <row r="124" spans="1:11" x14ac:dyDescent="0.25">
      <c r="A124" s="33"/>
      <c r="B124" s="262"/>
      <c r="C124" s="263"/>
      <c r="D124" s="263"/>
      <c r="E124" s="263"/>
      <c r="F124" s="263"/>
      <c r="G124" s="263"/>
      <c r="H124" s="230"/>
      <c r="I124" s="222"/>
      <c r="J124" s="222"/>
      <c r="K124" s="33"/>
    </row>
    <row r="125" spans="1:11" x14ac:dyDescent="0.25">
      <c r="A125" s="33"/>
      <c r="B125" s="33"/>
      <c r="C125" s="33"/>
      <c r="D125" s="33"/>
      <c r="E125" s="33"/>
      <c r="F125" s="33"/>
      <c r="G125" s="33"/>
      <c r="H125" s="33"/>
      <c r="I125" s="33"/>
      <c r="J125" s="33"/>
      <c r="K125" s="32"/>
    </row>
    <row r="126" spans="1:11" x14ac:dyDescent="0.25">
      <c r="A126" s="33"/>
      <c r="B126" s="33"/>
      <c r="C126" s="33"/>
      <c r="D126" s="33"/>
      <c r="E126" s="33"/>
      <c r="F126" s="33"/>
      <c r="G126" s="33"/>
      <c r="H126" s="33"/>
      <c r="I126" s="33"/>
      <c r="J126" s="33"/>
      <c r="K126" s="32"/>
    </row>
    <row r="127" spans="1:11" x14ac:dyDescent="0.25">
      <c r="A127" s="33"/>
      <c r="B127" s="33"/>
      <c r="C127" s="33"/>
      <c r="D127" s="33"/>
      <c r="E127" s="33"/>
      <c r="F127" s="33"/>
      <c r="G127" s="33"/>
      <c r="H127" s="33"/>
      <c r="I127" s="33"/>
      <c r="J127" s="33"/>
      <c r="K127" s="32"/>
    </row>
    <row r="128" spans="1:11" x14ac:dyDescent="0.25">
      <c r="A128" s="33"/>
      <c r="B128" s="33"/>
      <c r="C128" s="33"/>
      <c r="D128" s="33"/>
      <c r="E128" s="33"/>
      <c r="F128" s="33"/>
      <c r="G128" s="33"/>
      <c r="H128" s="33"/>
      <c r="I128" s="33"/>
      <c r="J128" s="33"/>
      <c r="K128" s="32"/>
    </row>
    <row r="129" spans="1:11" x14ac:dyDescent="0.25">
      <c r="A129" s="33"/>
      <c r="B129" s="33"/>
      <c r="C129" s="33"/>
      <c r="D129" s="33"/>
      <c r="E129" s="33"/>
      <c r="F129" s="33"/>
      <c r="G129" s="33"/>
      <c r="H129" s="33"/>
      <c r="I129" s="33"/>
      <c r="J129" s="33"/>
      <c r="K129" s="32"/>
    </row>
    <row r="130" spans="1:11" x14ac:dyDescent="0.25">
      <c r="A130" s="33"/>
      <c r="B130" s="253" t="s">
        <v>132</v>
      </c>
      <c r="C130" s="254"/>
      <c r="D130" s="254"/>
      <c r="E130" s="255"/>
      <c r="F130" s="33"/>
      <c r="G130" s="33"/>
      <c r="H130" s="33"/>
      <c r="I130" s="33"/>
      <c r="J130" s="33"/>
      <c r="K130" s="32"/>
    </row>
    <row r="131" spans="1:11" x14ac:dyDescent="0.25">
      <c r="A131" s="33"/>
      <c r="B131" s="199" t="s">
        <v>81</v>
      </c>
      <c r="C131" s="199"/>
      <c r="D131" s="199"/>
      <c r="E131" s="199"/>
      <c r="F131" s="33"/>
      <c r="G131" s="33"/>
      <c r="H131" s="33"/>
      <c r="I131" s="33"/>
      <c r="J131" s="33"/>
      <c r="K131" s="32"/>
    </row>
    <row r="132" spans="1:11" x14ac:dyDescent="0.25">
      <c r="A132" s="33"/>
      <c r="B132" s="199"/>
      <c r="C132" s="199"/>
      <c r="D132" s="199"/>
      <c r="E132" s="199"/>
      <c r="F132" s="33"/>
      <c r="G132" s="33"/>
      <c r="H132" s="33"/>
      <c r="I132" s="33"/>
      <c r="J132" s="33"/>
      <c r="K132" s="32"/>
    </row>
    <row r="133" spans="1:11" x14ac:dyDescent="0.25">
      <c r="A133" s="33"/>
      <c r="B133" s="199" t="s">
        <v>67</v>
      </c>
      <c r="C133" s="199">
        <f>IF(C20="Tape - LVD", 1,0)</f>
        <v>0</v>
      </c>
      <c r="D133" s="199"/>
      <c r="E133" s="199"/>
      <c r="F133" s="33"/>
      <c r="G133" s="33"/>
      <c r="H133" s="33"/>
      <c r="I133" s="33"/>
      <c r="J133" s="33"/>
      <c r="K133" s="32"/>
    </row>
    <row r="134" spans="1:11" x14ac:dyDescent="0.25">
      <c r="A134" s="33"/>
      <c r="B134" s="199" t="s">
        <v>68</v>
      </c>
      <c r="C134" s="199">
        <f>IF(C21="Tape - LVD", 1,0)</f>
        <v>0</v>
      </c>
      <c r="D134" s="199"/>
      <c r="E134" s="199"/>
      <c r="F134" s="33"/>
      <c r="G134" s="33"/>
      <c r="H134" s="33"/>
      <c r="I134" s="33"/>
      <c r="J134" s="33"/>
      <c r="K134" s="32"/>
    </row>
    <row r="135" spans="1:11" x14ac:dyDescent="0.25">
      <c r="A135" s="33"/>
      <c r="B135" s="199" t="s">
        <v>69</v>
      </c>
      <c r="C135" s="199">
        <f>IF(C20="Tape - SAS", 1,0)</f>
        <v>0</v>
      </c>
      <c r="D135" s="199"/>
      <c r="E135" s="199"/>
      <c r="F135" s="33"/>
      <c r="G135" s="33"/>
      <c r="H135" s="33"/>
      <c r="I135" s="33"/>
      <c r="J135" s="33"/>
      <c r="K135" s="32"/>
    </row>
    <row r="136" spans="1:11" x14ac:dyDescent="0.25">
      <c r="A136" s="33"/>
      <c r="B136" s="199" t="s">
        <v>70</v>
      </c>
      <c r="C136" s="199">
        <f>IF(C21="Tape - SAS", 1,0)</f>
        <v>0</v>
      </c>
      <c r="D136" s="199"/>
      <c r="E136" s="199"/>
      <c r="F136" s="33"/>
      <c r="G136" s="33"/>
      <c r="H136" s="33"/>
      <c r="I136" s="33"/>
      <c r="J136" s="33"/>
      <c r="K136" s="32"/>
    </row>
    <row r="137" spans="1:11" x14ac:dyDescent="0.25">
      <c r="A137" s="33"/>
      <c r="B137" s="199"/>
      <c r="C137" s="199">
        <f>SUM(C133:C136)</f>
        <v>0</v>
      </c>
      <c r="D137" s="199"/>
      <c r="E137" s="199"/>
      <c r="F137" s="33"/>
      <c r="G137" s="33"/>
      <c r="H137" s="33"/>
      <c r="I137" s="33"/>
      <c r="J137" s="33"/>
      <c r="K137" s="32"/>
    </row>
    <row r="138" spans="1:11" x14ac:dyDescent="0.25">
      <c r="A138" s="33"/>
      <c r="B138" s="199" t="s">
        <v>72</v>
      </c>
      <c r="C138" s="199"/>
      <c r="D138" s="199"/>
      <c r="E138" s="199"/>
      <c r="F138" s="33"/>
      <c r="G138" s="33"/>
      <c r="H138" s="33"/>
      <c r="I138" s="33"/>
      <c r="J138" s="33"/>
      <c r="K138" s="32"/>
    </row>
    <row r="139" spans="1:11" x14ac:dyDescent="0.25">
      <c r="A139" s="33"/>
      <c r="B139" s="199" t="s">
        <v>73</v>
      </c>
      <c r="C139" s="199">
        <f>IF(C20="Tape - FC", 1,0)</f>
        <v>0</v>
      </c>
      <c r="D139" s="199"/>
      <c r="E139" s="199"/>
      <c r="F139" s="33"/>
      <c r="G139" s="33"/>
      <c r="H139" s="33"/>
      <c r="I139" s="33"/>
      <c r="J139" s="33"/>
      <c r="K139" s="32"/>
    </row>
    <row r="140" spans="1:11" x14ac:dyDescent="0.25">
      <c r="A140" s="33"/>
      <c r="B140" s="199" t="s">
        <v>73</v>
      </c>
      <c r="C140" s="199">
        <f>IF(C21="Tape - FC", 1,0)</f>
        <v>0</v>
      </c>
      <c r="D140" s="199"/>
      <c r="E140" s="199"/>
      <c r="F140" s="33"/>
      <c r="G140" s="33"/>
      <c r="H140" s="33"/>
      <c r="I140" s="33"/>
      <c r="J140" s="33"/>
      <c r="K140" s="32"/>
    </row>
    <row r="141" spans="1:11" x14ac:dyDescent="0.25">
      <c r="A141" s="33"/>
      <c r="B141" s="199" t="s">
        <v>140</v>
      </c>
      <c r="C141" s="199">
        <f>IF(C20="SAN - FC", 1,0)</f>
        <v>0</v>
      </c>
      <c r="D141" s="199"/>
      <c r="E141" s="199"/>
      <c r="F141" s="33"/>
      <c r="G141" s="33"/>
      <c r="H141" s="33"/>
      <c r="I141" s="33"/>
      <c r="J141" s="33"/>
      <c r="K141" s="32"/>
    </row>
    <row r="142" spans="1:11" x14ac:dyDescent="0.25">
      <c r="A142" s="33"/>
      <c r="B142" s="199" t="s">
        <v>140</v>
      </c>
      <c r="C142" s="199">
        <f>IF(C21="SAN - FC", 1,0)</f>
        <v>0</v>
      </c>
      <c r="D142" s="199"/>
      <c r="E142" s="199"/>
      <c r="F142" s="33"/>
      <c r="G142" s="33"/>
      <c r="H142" s="33"/>
      <c r="I142" s="33"/>
      <c r="J142" s="33"/>
      <c r="K142" s="32"/>
    </row>
    <row r="143" spans="1:11" x14ac:dyDescent="0.25">
      <c r="A143" s="33"/>
      <c r="B143" s="199" t="s">
        <v>74</v>
      </c>
      <c r="C143" s="199">
        <f>IF(G59="Fiber Channel", 1,0)</f>
        <v>0</v>
      </c>
      <c r="D143" s="199"/>
      <c r="E143" s="199"/>
      <c r="F143" s="33"/>
      <c r="G143" s="33"/>
      <c r="H143" s="33"/>
      <c r="I143" s="33"/>
      <c r="J143" s="33"/>
      <c r="K143" s="32"/>
    </row>
    <row r="144" spans="1:11" x14ac:dyDescent="0.25">
      <c r="A144" s="33"/>
      <c r="B144" s="199" t="s">
        <v>75</v>
      </c>
      <c r="C144" s="199">
        <f>IF(G60="Fiber Channel", 1,0)</f>
        <v>0</v>
      </c>
      <c r="D144" s="199"/>
      <c r="E144" s="199"/>
      <c r="F144" s="33"/>
      <c r="G144" s="33"/>
      <c r="H144" s="33"/>
      <c r="I144" s="33"/>
      <c r="J144" s="33"/>
      <c r="K144" s="32"/>
    </row>
    <row r="145" spans="1:11" x14ac:dyDescent="0.25">
      <c r="A145" s="33"/>
      <c r="B145" s="199" t="s">
        <v>76</v>
      </c>
      <c r="C145" s="199">
        <f>IF(G61="Fiber Channel", 1,0)</f>
        <v>0</v>
      </c>
      <c r="D145" s="199"/>
      <c r="E145" s="199"/>
      <c r="F145" s="33"/>
      <c r="G145" s="33"/>
      <c r="H145" s="33"/>
      <c r="I145" s="33"/>
      <c r="J145" s="33"/>
      <c r="K145" s="32"/>
    </row>
    <row r="146" spans="1:11" x14ac:dyDescent="0.25">
      <c r="A146" s="33"/>
      <c r="B146" s="199" t="s">
        <v>77</v>
      </c>
      <c r="C146" s="199">
        <f>IF(G62="Fiber Channel", 1,0)</f>
        <v>0</v>
      </c>
      <c r="D146" s="199"/>
      <c r="E146" s="199"/>
      <c r="F146" s="33"/>
      <c r="G146" s="33"/>
      <c r="H146" s="33"/>
      <c r="I146" s="33"/>
      <c r="J146" s="33"/>
      <c r="K146" s="32"/>
    </row>
    <row r="147" spans="1:11" x14ac:dyDescent="0.25">
      <c r="A147" s="33"/>
      <c r="B147" s="199" t="s">
        <v>78</v>
      </c>
      <c r="C147" s="199">
        <f>IF(G63="Fiber Channel", 1,0)</f>
        <v>0</v>
      </c>
      <c r="D147" s="199"/>
      <c r="E147" s="199"/>
      <c r="F147" s="33"/>
      <c r="G147" s="33"/>
      <c r="H147" s="33"/>
      <c r="I147" s="33"/>
      <c r="J147" s="33"/>
      <c r="K147" s="32"/>
    </row>
    <row r="148" spans="1:11" x14ac:dyDescent="0.25">
      <c r="A148" s="33"/>
      <c r="B148" s="199" t="s">
        <v>79</v>
      </c>
      <c r="C148" s="199">
        <f>SUM(C139:C147)</f>
        <v>0</v>
      </c>
      <c r="D148" s="199"/>
      <c r="E148" s="199"/>
      <c r="F148" s="33"/>
      <c r="G148" s="33"/>
      <c r="H148" s="33"/>
      <c r="I148" s="33"/>
      <c r="J148" s="33"/>
      <c r="K148" s="32"/>
    </row>
    <row r="149" spans="1:11" x14ac:dyDescent="0.25">
      <c r="A149" s="33"/>
      <c r="B149" s="199" t="s">
        <v>117</v>
      </c>
      <c r="C149" s="199">
        <f>IF(ISNUMBER(SEARCH("Yes",G31)),D29+D31+C151,D29+D31+D33+C151)</f>
        <v>0</v>
      </c>
      <c r="D149" s="199"/>
      <c r="E149" s="199"/>
      <c r="F149" s="33"/>
      <c r="G149" s="33"/>
      <c r="H149" s="33"/>
      <c r="I149" s="33"/>
      <c r="J149" s="33"/>
      <c r="K149" s="32"/>
    </row>
    <row r="150" spans="1:11" x14ac:dyDescent="0.25">
      <c r="A150" s="33"/>
      <c r="B150" s="199" t="s">
        <v>116</v>
      </c>
      <c r="C150" s="199">
        <f>IF(ISNUMBER(SEARCH("Yes",G31)),F29+F31+C151,F29+F31+F33+C151)</f>
        <v>0</v>
      </c>
      <c r="D150" s="199"/>
      <c r="E150" s="199"/>
      <c r="F150" s="33"/>
      <c r="G150" s="33"/>
      <c r="H150" s="33"/>
      <c r="I150" s="33"/>
      <c r="J150" s="33"/>
      <c r="K150" s="32"/>
    </row>
    <row r="151" spans="1:11" x14ac:dyDescent="0.25">
      <c r="A151" s="33"/>
      <c r="B151" s="199" t="s">
        <v>119</v>
      </c>
      <c r="C151" s="199">
        <f>IF(ISNUMBER(SEARCH("Windows",C37)),D35,0)</f>
        <v>0</v>
      </c>
      <c r="D151" s="199"/>
      <c r="E151" s="199"/>
      <c r="F151" s="33"/>
      <c r="G151" s="33"/>
      <c r="H151" s="33"/>
      <c r="I151" s="33"/>
      <c r="J151" s="33"/>
      <c r="K151" s="32"/>
    </row>
    <row r="152" spans="1:11" x14ac:dyDescent="0.25">
      <c r="A152" s="33"/>
      <c r="B152" s="199" t="s">
        <v>118</v>
      </c>
      <c r="C152" s="199">
        <f>IF(ISNUMBER(SEARCH("Windows",C37)),F35,0)</f>
        <v>0</v>
      </c>
      <c r="D152" s="199"/>
      <c r="E152" s="199"/>
      <c r="F152" s="33"/>
      <c r="G152" s="33"/>
      <c r="H152" s="33"/>
      <c r="I152" s="33"/>
      <c r="J152" s="33"/>
      <c r="K152" s="32"/>
    </row>
    <row r="153" spans="1:11" x14ac:dyDescent="0.25">
      <c r="A153" s="33"/>
      <c r="B153" s="199" t="s">
        <v>141</v>
      </c>
      <c r="C153" s="199">
        <f>IF(ISNUMBER(SEARCH("Linux",C37)),D35,0)</f>
        <v>0</v>
      </c>
      <c r="D153" s="199"/>
      <c r="E153" s="199"/>
      <c r="F153" s="33"/>
      <c r="G153" s="33"/>
      <c r="H153" s="33"/>
      <c r="I153" s="33"/>
      <c r="J153" s="33"/>
      <c r="K153" s="32"/>
    </row>
    <row r="154" spans="1:11" x14ac:dyDescent="0.25">
      <c r="A154" s="33"/>
      <c r="B154" s="199" t="s">
        <v>142</v>
      </c>
      <c r="C154" s="199">
        <f>IF(ISNUMBER(SEARCH("Linux",C37)),F35,0)</f>
        <v>0</v>
      </c>
      <c r="D154" s="199"/>
      <c r="E154" s="199"/>
      <c r="F154" s="33"/>
      <c r="G154" s="33"/>
      <c r="H154" s="33"/>
      <c r="I154" s="33"/>
      <c r="J154" s="33"/>
      <c r="K154" s="32"/>
    </row>
    <row r="155" spans="1:11" x14ac:dyDescent="0.25">
      <c r="A155" s="33"/>
      <c r="B155" s="199" t="s">
        <v>120</v>
      </c>
      <c r="C155" s="199">
        <f>IF(ISNUMBER(SEARCH("Solaris",C37)),D35,0)</f>
        <v>0</v>
      </c>
      <c r="D155" s="199"/>
      <c r="E155" s="199"/>
      <c r="F155" s="33"/>
      <c r="G155" s="33"/>
      <c r="H155" s="33"/>
      <c r="I155" s="33"/>
      <c r="J155" s="33"/>
      <c r="K155" s="32"/>
    </row>
    <row r="156" spans="1:11" x14ac:dyDescent="0.25">
      <c r="A156" s="33"/>
      <c r="B156" s="199" t="s">
        <v>121</v>
      </c>
      <c r="C156" s="199">
        <f>IF(ISNUMBER(SEARCH("Solaris",C37)),F35,0)</f>
        <v>0</v>
      </c>
      <c r="D156" s="199"/>
      <c r="E156" s="199"/>
      <c r="F156" s="33"/>
      <c r="G156" s="33"/>
      <c r="H156" s="33"/>
      <c r="I156" s="33"/>
      <c r="J156" s="33"/>
      <c r="K156" s="32"/>
    </row>
    <row r="157" spans="1:11" x14ac:dyDescent="0.25">
      <c r="A157" s="33"/>
      <c r="B157" s="33"/>
      <c r="C157" s="33"/>
      <c r="D157" s="33"/>
      <c r="E157" s="33"/>
      <c r="F157" s="33"/>
      <c r="G157" s="33"/>
      <c r="H157" s="33"/>
      <c r="I157" s="33"/>
      <c r="J157" s="33"/>
      <c r="K157" s="32"/>
    </row>
    <row r="158" spans="1:11" x14ac:dyDescent="0.25">
      <c r="A158" s="33"/>
      <c r="B158" s="33"/>
      <c r="C158" s="33"/>
      <c r="D158" s="33"/>
      <c r="E158" s="33"/>
      <c r="F158" s="33"/>
      <c r="G158" s="33"/>
      <c r="H158" s="33"/>
      <c r="I158" s="33"/>
      <c r="J158" s="33"/>
      <c r="K158" s="32"/>
    </row>
    <row r="159" spans="1:11" x14ac:dyDescent="0.25">
      <c r="A159" s="33"/>
      <c r="B159" s="33"/>
      <c r="C159" s="33"/>
      <c r="D159" s="33"/>
      <c r="E159" s="33"/>
      <c r="F159" s="33"/>
      <c r="G159" s="33"/>
      <c r="H159" s="33"/>
      <c r="I159" s="33"/>
      <c r="J159" s="33"/>
      <c r="K159" s="32"/>
    </row>
    <row r="160" spans="1:11" x14ac:dyDescent="0.25">
      <c r="A160" s="33"/>
      <c r="B160" s="33"/>
      <c r="C160" s="33"/>
      <c r="D160" s="33"/>
      <c r="E160" s="33"/>
      <c r="F160" s="33"/>
      <c r="G160" s="33"/>
      <c r="H160" s="33"/>
      <c r="I160" s="33"/>
      <c r="J160" s="33"/>
      <c r="K160" s="32"/>
    </row>
    <row r="161" spans="1:11" x14ac:dyDescent="0.25">
      <c r="A161" s="33"/>
      <c r="B161" s="33"/>
      <c r="C161" s="33"/>
      <c r="D161" s="33"/>
      <c r="E161" s="33"/>
      <c r="F161" s="33"/>
      <c r="G161" s="33"/>
      <c r="H161" s="33"/>
      <c r="I161" s="33"/>
      <c r="J161" s="33"/>
      <c r="K161" s="32"/>
    </row>
    <row r="162" spans="1:11" x14ac:dyDescent="0.25">
      <c r="A162" s="33"/>
      <c r="B162" s="33"/>
      <c r="C162" s="33"/>
      <c r="D162" s="33"/>
      <c r="E162" s="33"/>
      <c r="F162" s="33"/>
      <c r="G162" s="33"/>
      <c r="H162" s="33"/>
      <c r="I162" s="33"/>
      <c r="J162" s="33"/>
      <c r="K162" s="32"/>
    </row>
    <row r="163" spans="1:11" x14ac:dyDescent="0.25">
      <c r="A163" s="33"/>
      <c r="B163" s="33"/>
      <c r="C163" s="33"/>
      <c r="D163" s="33"/>
      <c r="E163" s="33"/>
      <c r="F163" s="33"/>
      <c r="G163" s="33"/>
      <c r="H163" s="33"/>
      <c r="I163" s="33"/>
      <c r="J163" s="33"/>
      <c r="K163" s="32"/>
    </row>
    <row r="164" spans="1:11" x14ac:dyDescent="0.25">
      <c r="A164" s="33"/>
      <c r="B164" s="33"/>
      <c r="C164" s="33"/>
      <c r="D164" s="33"/>
      <c r="E164" s="33"/>
      <c r="F164" s="33"/>
      <c r="G164" s="33"/>
      <c r="H164" s="33"/>
      <c r="I164" s="33"/>
      <c r="J164" s="33"/>
      <c r="K164" s="32"/>
    </row>
    <row r="165" spans="1:11" x14ac:dyDescent="0.25">
      <c r="A165" s="33"/>
      <c r="B165" s="33"/>
      <c r="C165" s="33"/>
      <c r="D165" s="33"/>
      <c r="E165" s="33"/>
      <c r="F165" s="33"/>
      <c r="G165" s="33"/>
      <c r="H165" s="33"/>
      <c r="I165" s="33"/>
      <c r="J165" s="33"/>
      <c r="K165" s="32"/>
    </row>
    <row r="166" spans="1:11" x14ac:dyDescent="0.25">
      <c r="A166" s="33"/>
      <c r="B166" s="33"/>
      <c r="C166" s="33"/>
      <c r="D166" s="33"/>
      <c r="E166" s="33"/>
      <c r="F166" s="33"/>
      <c r="G166" s="33"/>
      <c r="H166" s="33"/>
      <c r="I166" s="33"/>
      <c r="J166" s="33"/>
      <c r="K166" s="32"/>
    </row>
    <row r="167" spans="1:11" x14ac:dyDescent="0.25">
      <c r="A167" s="33"/>
      <c r="B167" s="33"/>
      <c r="C167" s="33"/>
      <c r="D167" s="33"/>
      <c r="E167" s="33"/>
      <c r="F167" s="33"/>
      <c r="G167" s="33"/>
      <c r="H167" s="33"/>
      <c r="I167" s="33"/>
      <c r="J167" s="33"/>
      <c r="K167" s="32"/>
    </row>
    <row r="168" spans="1:11" x14ac:dyDescent="0.25">
      <c r="A168" s="33"/>
      <c r="B168" s="33"/>
      <c r="C168" s="33"/>
      <c r="D168" s="33"/>
      <c r="E168" s="33"/>
      <c r="F168" s="33"/>
      <c r="G168" s="33"/>
      <c r="H168" s="33"/>
      <c r="I168" s="33"/>
      <c r="J168" s="33"/>
      <c r="K168" s="32"/>
    </row>
    <row r="169" spans="1:11" x14ac:dyDescent="0.25">
      <c r="A169" s="33"/>
      <c r="B169" s="33"/>
      <c r="C169" s="33"/>
      <c r="D169" s="33"/>
      <c r="E169" s="33"/>
      <c r="F169" s="33"/>
      <c r="G169" s="33"/>
      <c r="H169" s="33"/>
      <c r="I169" s="33"/>
      <c r="J169" s="33"/>
      <c r="K169" s="32"/>
    </row>
    <row r="170" spans="1:11" x14ac:dyDescent="0.25">
      <c r="A170" s="33"/>
      <c r="B170" s="33"/>
      <c r="C170" s="33"/>
      <c r="D170" s="33"/>
      <c r="E170" s="33"/>
      <c r="F170" s="33"/>
      <c r="G170" s="33"/>
      <c r="H170" s="33"/>
      <c r="I170" s="33"/>
      <c r="J170" s="33"/>
      <c r="K170" s="32"/>
    </row>
    <row r="171" spans="1:11" x14ac:dyDescent="0.25">
      <c r="A171" s="33"/>
      <c r="B171" s="33"/>
      <c r="C171" s="33"/>
      <c r="D171" s="33"/>
      <c r="E171" s="33"/>
      <c r="F171" s="33"/>
      <c r="G171" s="33"/>
      <c r="H171" s="33"/>
      <c r="I171" s="33"/>
      <c r="J171" s="33"/>
      <c r="K171" s="32"/>
    </row>
    <row r="172" spans="1:11" x14ac:dyDescent="0.25">
      <c r="A172" s="33"/>
      <c r="B172" s="33"/>
      <c r="C172" s="33"/>
      <c r="D172" s="33"/>
      <c r="E172" s="33"/>
      <c r="F172" s="33"/>
      <c r="G172" s="33"/>
      <c r="H172" s="33"/>
      <c r="I172" s="33"/>
      <c r="J172" s="33"/>
      <c r="K172" s="32"/>
    </row>
    <row r="173" spans="1:11" x14ac:dyDescent="0.25">
      <c r="A173" s="33"/>
      <c r="B173" s="33"/>
      <c r="C173" s="33"/>
      <c r="D173" s="33"/>
      <c r="E173" s="33"/>
      <c r="F173" s="33"/>
      <c r="G173" s="33"/>
      <c r="H173" s="33"/>
      <c r="I173" s="33"/>
      <c r="J173" s="33"/>
      <c r="K173" s="32"/>
    </row>
    <row r="174" spans="1:11" x14ac:dyDescent="0.25">
      <c r="A174" s="33"/>
      <c r="B174" s="33"/>
      <c r="C174" s="33"/>
      <c r="D174" s="33"/>
      <c r="E174" s="33"/>
      <c r="F174" s="33"/>
      <c r="G174" s="33"/>
      <c r="H174" s="33"/>
      <c r="I174" s="33"/>
      <c r="J174" s="33"/>
      <c r="K174" s="32"/>
    </row>
    <row r="175" spans="1:11" x14ac:dyDescent="0.25">
      <c r="A175" s="33"/>
      <c r="B175" s="33"/>
      <c r="C175" s="33"/>
      <c r="D175" s="33"/>
      <c r="E175" s="33"/>
      <c r="F175" s="33"/>
      <c r="G175" s="33"/>
      <c r="H175" s="33"/>
      <c r="I175" s="33"/>
      <c r="J175" s="33"/>
      <c r="K175" s="32"/>
    </row>
    <row r="176" spans="1:11" x14ac:dyDescent="0.25">
      <c r="A176" s="33"/>
      <c r="B176" s="33"/>
      <c r="C176" s="33"/>
      <c r="D176" s="33"/>
      <c r="E176" s="33"/>
      <c r="F176" s="33"/>
      <c r="G176" s="33"/>
      <c r="H176" s="33"/>
      <c r="I176" s="33"/>
      <c r="J176" s="33"/>
      <c r="K176" s="32"/>
    </row>
    <row r="177" spans="1:11" x14ac:dyDescent="0.25">
      <c r="A177" s="33"/>
      <c r="B177" s="33"/>
      <c r="C177" s="33"/>
      <c r="D177" s="33"/>
      <c r="E177" s="33"/>
      <c r="F177" s="33"/>
      <c r="G177" s="33"/>
      <c r="H177" s="33"/>
      <c r="I177" s="33"/>
      <c r="J177" s="33"/>
      <c r="K177" s="32"/>
    </row>
    <row r="178" spans="1:11" x14ac:dyDescent="0.25">
      <c r="A178" s="33"/>
      <c r="B178" s="33"/>
      <c r="C178" s="33"/>
      <c r="D178" s="33"/>
      <c r="E178" s="33"/>
      <c r="F178" s="33"/>
      <c r="G178" s="33"/>
      <c r="H178" s="33"/>
      <c r="I178" s="33"/>
      <c r="J178" s="33"/>
      <c r="K178" s="32"/>
    </row>
    <row r="179" spans="1:11" x14ac:dyDescent="0.25">
      <c r="A179" s="33"/>
      <c r="B179" s="33"/>
      <c r="C179" s="33"/>
      <c r="D179" s="33"/>
      <c r="E179" s="33"/>
      <c r="F179" s="33"/>
      <c r="G179" s="33"/>
      <c r="H179" s="33"/>
      <c r="I179" s="33"/>
      <c r="J179" s="33"/>
      <c r="K179" s="32"/>
    </row>
    <row r="180" spans="1:11" x14ac:dyDescent="0.25">
      <c r="A180" s="33"/>
      <c r="B180" s="33"/>
      <c r="C180" s="33"/>
      <c r="D180" s="33"/>
      <c r="E180" s="33"/>
      <c r="F180" s="33"/>
      <c r="G180" s="33"/>
      <c r="H180" s="33"/>
      <c r="I180" s="33"/>
      <c r="J180" s="33"/>
      <c r="K180" s="32"/>
    </row>
    <row r="181" spans="1:11" x14ac:dyDescent="0.25">
      <c r="A181" s="33"/>
      <c r="B181" s="33"/>
      <c r="C181" s="33"/>
      <c r="D181" s="33"/>
      <c r="E181" s="33"/>
      <c r="F181" s="33"/>
      <c r="G181" s="33"/>
      <c r="H181" s="33"/>
      <c r="I181" s="33"/>
      <c r="J181" s="33"/>
      <c r="K181" s="32"/>
    </row>
    <row r="182" spans="1:11" x14ac:dyDescent="0.25">
      <c r="A182" s="33"/>
      <c r="B182" s="33"/>
      <c r="C182" s="33"/>
      <c r="D182" s="33"/>
      <c r="E182" s="33"/>
      <c r="F182" s="33"/>
      <c r="G182" s="33"/>
      <c r="H182" s="33"/>
      <c r="I182" s="33"/>
      <c r="J182" s="33"/>
      <c r="K182" s="32"/>
    </row>
    <row r="183" spans="1:11" x14ac:dyDescent="0.25">
      <c r="A183" s="33"/>
      <c r="B183" s="33"/>
      <c r="C183" s="33"/>
      <c r="D183" s="33"/>
      <c r="E183" s="33"/>
      <c r="F183" s="33"/>
      <c r="G183" s="33"/>
      <c r="H183" s="33"/>
      <c r="I183" s="33"/>
      <c r="J183" s="33"/>
      <c r="K183" s="32"/>
    </row>
    <row r="184" spans="1:11" x14ac:dyDescent="0.25">
      <c r="A184" s="33"/>
      <c r="B184" s="33"/>
      <c r="C184" s="33"/>
      <c r="D184" s="33"/>
      <c r="E184" s="33"/>
      <c r="F184" s="33"/>
      <c r="G184" s="33"/>
      <c r="H184" s="33"/>
      <c r="I184" s="33"/>
      <c r="J184" s="33"/>
      <c r="K184" s="32"/>
    </row>
    <row r="185" spans="1:11" x14ac:dyDescent="0.25">
      <c r="A185" s="33"/>
      <c r="B185" s="33"/>
      <c r="C185" s="33"/>
      <c r="D185" s="33"/>
      <c r="E185" s="33"/>
      <c r="F185" s="33"/>
      <c r="G185" s="33"/>
      <c r="H185" s="33"/>
      <c r="I185" s="33"/>
      <c r="J185" s="33"/>
      <c r="K185" s="32"/>
    </row>
    <row r="186" spans="1:11" x14ac:dyDescent="0.25">
      <c r="A186" s="33"/>
      <c r="B186" s="33"/>
      <c r="C186" s="33"/>
      <c r="D186" s="33"/>
      <c r="E186" s="33"/>
      <c r="F186" s="33"/>
      <c r="G186" s="33"/>
      <c r="H186" s="33"/>
      <c r="I186" s="33"/>
      <c r="J186" s="33"/>
      <c r="K186" s="32"/>
    </row>
    <row r="187" spans="1:11" x14ac:dyDescent="0.25">
      <c r="A187" s="33"/>
      <c r="B187" s="33"/>
      <c r="C187" s="33"/>
      <c r="D187" s="33"/>
      <c r="E187" s="33"/>
      <c r="F187" s="33"/>
      <c r="G187" s="33"/>
      <c r="H187" s="33"/>
      <c r="I187" s="33"/>
      <c r="J187" s="33"/>
      <c r="K187" s="32"/>
    </row>
    <row r="188" spans="1:11" x14ac:dyDescent="0.25">
      <c r="A188" s="33"/>
      <c r="B188" s="33"/>
      <c r="C188" s="33"/>
      <c r="D188" s="33"/>
      <c r="E188" s="33"/>
      <c r="F188" s="33"/>
      <c r="G188" s="33"/>
      <c r="H188" s="33"/>
      <c r="I188" s="33"/>
      <c r="J188" s="33"/>
      <c r="K188" s="32"/>
    </row>
    <row r="189" spans="1:11" x14ac:dyDescent="0.25">
      <c r="A189" s="33"/>
      <c r="B189" s="33"/>
      <c r="C189" s="33"/>
      <c r="D189" s="33"/>
      <c r="E189" s="33"/>
      <c r="F189" s="33"/>
      <c r="G189" s="33"/>
      <c r="H189" s="33"/>
      <c r="I189" s="33"/>
      <c r="J189" s="33"/>
      <c r="K189" s="32"/>
    </row>
    <row r="190" spans="1:11" x14ac:dyDescent="0.25">
      <c r="A190" s="33"/>
      <c r="B190" s="33"/>
      <c r="C190" s="33"/>
      <c r="D190" s="33"/>
      <c r="E190" s="33"/>
      <c r="F190" s="33"/>
      <c r="G190" s="33"/>
      <c r="H190" s="33"/>
      <c r="I190" s="33"/>
      <c r="J190" s="33"/>
      <c r="K190" s="32"/>
    </row>
    <row r="191" spans="1:11" x14ac:dyDescent="0.25">
      <c r="A191" s="33"/>
      <c r="B191" s="33"/>
      <c r="C191" s="33"/>
      <c r="D191" s="33"/>
      <c r="E191" s="33"/>
      <c r="F191" s="33"/>
      <c r="G191" s="33"/>
      <c r="H191" s="33"/>
      <c r="I191" s="33"/>
      <c r="J191" s="33"/>
      <c r="K191" s="32"/>
    </row>
    <row r="192" spans="1:11" x14ac:dyDescent="0.25">
      <c r="A192" s="33"/>
      <c r="B192" s="33"/>
      <c r="C192" s="33"/>
      <c r="D192" s="33"/>
      <c r="E192" s="33"/>
      <c r="F192" s="33"/>
      <c r="G192" s="33"/>
      <c r="H192" s="33"/>
      <c r="I192" s="33"/>
      <c r="J192" s="33"/>
      <c r="K192" s="32"/>
    </row>
    <row r="193" spans="1:11" x14ac:dyDescent="0.25">
      <c r="A193" s="33"/>
      <c r="B193" s="33"/>
      <c r="C193" s="33"/>
      <c r="D193" s="33"/>
      <c r="E193" s="33"/>
      <c r="F193" s="33"/>
      <c r="G193" s="33"/>
      <c r="H193" s="33"/>
      <c r="I193" s="33"/>
      <c r="J193" s="33"/>
      <c r="K193" s="32"/>
    </row>
    <row r="194" spans="1:11" x14ac:dyDescent="0.25">
      <c r="A194" s="33"/>
      <c r="B194" s="33"/>
      <c r="C194" s="33"/>
      <c r="D194" s="33"/>
      <c r="E194" s="33"/>
      <c r="F194" s="33"/>
      <c r="G194" s="33"/>
      <c r="H194" s="33"/>
      <c r="I194" s="33"/>
      <c r="J194" s="33"/>
      <c r="K194" s="32"/>
    </row>
    <row r="195" spans="1:11" x14ac:dyDescent="0.25">
      <c r="A195" s="33"/>
      <c r="B195" s="33"/>
      <c r="C195" s="33"/>
      <c r="D195" s="33"/>
      <c r="E195" s="33"/>
      <c r="F195" s="33"/>
      <c r="G195" s="33"/>
      <c r="H195" s="33"/>
      <c r="I195" s="33"/>
      <c r="J195" s="33"/>
      <c r="K195" s="32"/>
    </row>
    <row r="196" spans="1:11" x14ac:dyDescent="0.25">
      <c r="A196" s="33"/>
      <c r="B196" s="33"/>
      <c r="C196" s="33"/>
      <c r="D196" s="33"/>
      <c r="E196" s="33"/>
      <c r="F196" s="33"/>
      <c r="G196" s="33"/>
      <c r="H196" s="33"/>
      <c r="I196" s="33"/>
      <c r="J196" s="33"/>
      <c r="K196" s="32"/>
    </row>
    <row r="197" spans="1:11" x14ac:dyDescent="0.25">
      <c r="A197" s="33"/>
      <c r="B197" s="33"/>
      <c r="C197" s="33"/>
      <c r="D197" s="33"/>
      <c r="E197" s="33"/>
      <c r="F197" s="33"/>
      <c r="G197" s="33"/>
      <c r="H197" s="33"/>
      <c r="I197" s="33"/>
      <c r="J197" s="33"/>
      <c r="K197" s="32"/>
    </row>
    <row r="198" spans="1:11" x14ac:dyDescent="0.25">
      <c r="A198" s="33"/>
      <c r="B198" s="33"/>
      <c r="C198" s="33"/>
      <c r="D198" s="33"/>
      <c r="E198" s="33"/>
      <c r="F198" s="33"/>
      <c r="G198" s="33"/>
      <c r="H198" s="33"/>
      <c r="I198" s="33"/>
      <c r="J198" s="33"/>
      <c r="K198" s="32"/>
    </row>
    <row r="199" spans="1:11" x14ac:dyDescent="0.25">
      <c r="A199" s="33"/>
      <c r="B199" s="33"/>
      <c r="C199" s="33"/>
      <c r="D199" s="33"/>
      <c r="E199" s="33"/>
      <c r="F199" s="33"/>
      <c r="G199" s="33"/>
      <c r="H199" s="33"/>
      <c r="I199" s="33"/>
      <c r="J199" s="33"/>
      <c r="K199" s="32"/>
    </row>
    <row r="200" spans="1:11" x14ac:dyDescent="0.25">
      <c r="A200" s="33"/>
      <c r="B200" s="33"/>
      <c r="C200" s="33"/>
      <c r="D200" s="33"/>
      <c r="E200" s="33"/>
      <c r="F200" s="33"/>
      <c r="G200" s="33"/>
      <c r="H200" s="33"/>
      <c r="I200" s="33"/>
      <c r="J200" s="33"/>
      <c r="K200" s="32"/>
    </row>
    <row r="201" spans="1:11" x14ac:dyDescent="0.25">
      <c r="A201" s="33"/>
      <c r="B201" s="33"/>
      <c r="C201" s="33"/>
      <c r="D201" s="33"/>
      <c r="E201" s="33"/>
      <c r="F201" s="33"/>
      <c r="G201" s="33"/>
      <c r="H201" s="33"/>
      <c r="I201" s="33"/>
      <c r="J201" s="33"/>
      <c r="K201" s="32"/>
    </row>
    <row r="202" spans="1:11" x14ac:dyDescent="0.25">
      <c r="A202" s="33"/>
      <c r="B202" s="33"/>
      <c r="C202" s="33"/>
      <c r="D202" s="33"/>
      <c r="E202" s="33"/>
      <c r="F202" s="33"/>
      <c r="G202" s="33"/>
      <c r="H202" s="33"/>
      <c r="I202" s="33"/>
      <c r="J202" s="33"/>
      <c r="K202" s="32"/>
    </row>
    <row r="203" spans="1:11" x14ac:dyDescent="0.25">
      <c r="A203" s="33"/>
      <c r="B203" s="33"/>
      <c r="C203" s="33"/>
      <c r="D203" s="33"/>
      <c r="E203" s="33"/>
      <c r="F203" s="33"/>
      <c r="G203" s="33"/>
      <c r="H203" s="33"/>
      <c r="I203" s="33"/>
      <c r="J203" s="33"/>
      <c r="K203" s="32"/>
    </row>
    <row r="204" spans="1:11" x14ac:dyDescent="0.25">
      <c r="A204" s="33"/>
      <c r="B204" s="33"/>
      <c r="C204" s="33"/>
      <c r="D204" s="33"/>
      <c r="E204" s="33"/>
      <c r="F204" s="33"/>
      <c r="G204" s="33"/>
      <c r="H204" s="33"/>
      <c r="I204" s="33"/>
      <c r="J204" s="33"/>
      <c r="K204" s="32"/>
    </row>
    <row r="205" spans="1:11" x14ac:dyDescent="0.25">
      <c r="A205" s="33"/>
      <c r="B205" s="33"/>
      <c r="C205" s="33"/>
      <c r="D205" s="33"/>
      <c r="E205" s="33"/>
      <c r="F205" s="33"/>
      <c r="G205" s="33"/>
      <c r="H205" s="33"/>
      <c r="I205" s="33"/>
      <c r="J205" s="33"/>
      <c r="K205" s="32"/>
    </row>
    <row r="206" spans="1:11" x14ac:dyDescent="0.25">
      <c r="A206" s="33"/>
      <c r="B206" s="33"/>
      <c r="C206" s="33"/>
      <c r="D206" s="33"/>
      <c r="E206" s="33"/>
      <c r="F206" s="33"/>
      <c r="G206" s="33"/>
      <c r="H206" s="33"/>
      <c r="I206" s="33"/>
      <c r="J206" s="33"/>
      <c r="K206" s="32"/>
    </row>
    <row r="207" spans="1:11" x14ac:dyDescent="0.25">
      <c r="A207" s="33"/>
      <c r="B207" s="33"/>
      <c r="C207" s="33"/>
      <c r="D207" s="33"/>
      <c r="E207" s="33"/>
      <c r="F207" s="33"/>
      <c r="G207" s="33"/>
      <c r="H207" s="33"/>
      <c r="I207" s="33"/>
      <c r="J207" s="33"/>
      <c r="K207" s="32"/>
    </row>
    <row r="208" spans="1:11" x14ac:dyDescent="0.25">
      <c r="A208" s="33"/>
      <c r="B208" s="33"/>
      <c r="C208" s="33"/>
      <c r="D208" s="33"/>
      <c r="E208" s="33"/>
      <c r="F208" s="33"/>
      <c r="G208" s="33"/>
      <c r="H208" s="33"/>
      <c r="I208" s="33"/>
      <c r="J208" s="33"/>
      <c r="K208" s="32"/>
    </row>
    <row r="209" spans="1:11" x14ac:dyDescent="0.25">
      <c r="A209" s="33"/>
      <c r="B209" s="33"/>
      <c r="C209" s="33"/>
      <c r="D209" s="33"/>
      <c r="E209" s="33"/>
      <c r="F209" s="33"/>
      <c r="G209" s="33"/>
      <c r="H209" s="33"/>
      <c r="I209" s="33"/>
      <c r="J209" s="33"/>
      <c r="K209" s="32"/>
    </row>
    <row r="210" spans="1:11" x14ac:dyDescent="0.25">
      <c r="A210" s="33"/>
      <c r="B210" s="33"/>
      <c r="C210" s="33"/>
      <c r="D210" s="33"/>
      <c r="E210" s="33"/>
      <c r="F210" s="33"/>
      <c r="G210" s="33"/>
      <c r="H210" s="33"/>
      <c r="I210" s="33"/>
      <c r="J210" s="33"/>
      <c r="K210" s="32"/>
    </row>
    <row r="211" spans="1:11" x14ac:dyDescent="0.25">
      <c r="A211" s="33"/>
      <c r="B211" s="33"/>
      <c r="C211" s="33"/>
      <c r="D211" s="33"/>
      <c r="E211" s="33"/>
      <c r="F211" s="33"/>
      <c r="G211" s="33"/>
      <c r="H211" s="33"/>
      <c r="I211" s="33"/>
      <c r="J211" s="33"/>
      <c r="K211" s="32"/>
    </row>
    <row r="212" spans="1:11" x14ac:dyDescent="0.25">
      <c r="A212" s="33"/>
      <c r="B212" s="33"/>
      <c r="C212" s="33"/>
      <c r="D212" s="33"/>
      <c r="E212" s="33"/>
      <c r="F212" s="33"/>
      <c r="G212" s="33"/>
      <c r="H212" s="33"/>
      <c r="I212" s="33"/>
      <c r="J212" s="33"/>
      <c r="K212" s="32"/>
    </row>
    <row r="213" spans="1:11" x14ac:dyDescent="0.25">
      <c r="A213" s="33"/>
      <c r="B213" s="33"/>
      <c r="C213" s="33"/>
      <c r="D213" s="33"/>
      <c r="E213" s="33"/>
      <c r="F213" s="33"/>
      <c r="G213" s="33"/>
      <c r="H213" s="33"/>
      <c r="I213" s="33"/>
      <c r="J213" s="33"/>
      <c r="K213" s="32"/>
    </row>
    <row r="214" spans="1:11" x14ac:dyDescent="0.25">
      <c r="A214" s="33"/>
      <c r="B214" s="33"/>
      <c r="C214" s="33"/>
      <c r="D214" s="33"/>
      <c r="E214" s="33"/>
      <c r="F214" s="33"/>
      <c r="G214" s="33"/>
      <c r="H214" s="33"/>
      <c r="I214" s="33"/>
      <c r="J214" s="33"/>
      <c r="K214" s="32"/>
    </row>
    <row r="215" spans="1:11" x14ac:dyDescent="0.25">
      <c r="A215" s="33"/>
      <c r="B215" s="33"/>
      <c r="C215" s="33"/>
      <c r="D215" s="33"/>
      <c r="E215" s="33"/>
      <c r="F215" s="33"/>
      <c r="G215" s="33"/>
      <c r="H215" s="33"/>
      <c r="I215" s="33"/>
      <c r="J215" s="33"/>
      <c r="K215" s="32"/>
    </row>
    <row r="216" spans="1:11" x14ac:dyDescent="0.25">
      <c r="A216" s="33"/>
      <c r="B216" s="33"/>
      <c r="C216" s="33"/>
      <c r="D216" s="33"/>
      <c r="E216" s="33"/>
      <c r="F216" s="33"/>
      <c r="G216" s="33"/>
      <c r="H216" s="33"/>
      <c r="I216" s="33"/>
      <c r="J216" s="33"/>
      <c r="K216" s="32"/>
    </row>
    <row r="217" spans="1:11" x14ac:dyDescent="0.25">
      <c r="A217" s="33"/>
      <c r="B217" s="33"/>
      <c r="C217" s="33"/>
      <c r="D217" s="33"/>
      <c r="E217" s="33"/>
      <c r="F217" s="33"/>
      <c r="G217" s="33"/>
      <c r="H217" s="33"/>
      <c r="I217" s="33"/>
      <c r="J217" s="33"/>
      <c r="K217" s="32"/>
    </row>
    <row r="218" spans="1:11" x14ac:dyDescent="0.25">
      <c r="A218" s="33"/>
      <c r="B218" s="33"/>
      <c r="C218" s="33"/>
      <c r="D218" s="33"/>
      <c r="E218" s="33"/>
      <c r="F218" s="33"/>
      <c r="G218" s="33"/>
      <c r="H218" s="33"/>
      <c r="I218" s="33"/>
      <c r="J218" s="33"/>
      <c r="K218" s="32"/>
    </row>
    <row r="219" spans="1:11" x14ac:dyDescent="0.25">
      <c r="A219" s="33"/>
      <c r="B219" s="33"/>
      <c r="C219" s="33"/>
      <c r="D219" s="33"/>
      <c r="E219" s="33"/>
      <c r="F219" s="33"/>
      <c r="G219" s="33"/>
      <c r="H219" s="33"/>
      <c r="I219" s="33"/>
      <c r="J219" s="33"/>
      <c r="K219" s="32"/>
    </row>
    <row r="220" spans="1:11" x14ac:dyDescent="0.25">
      <c r="A220" s="33"/>
      <c r="B220" s="33"/>
      <c r="C220" s="33"/>
      <c r="D220" s="33"/>
      <c r="E220" s="33"/>
      <c r="F220" s="33"/>
      <c r="G220" s="33"/>
      <c r="H220" s="33"/>
      <c r="I220" s="33"/>
      <c r="J220" s="33"/>
      <c r="K220" s="32"/>
    </row>
    <row r="221" spans="1:11" x14ac:dyDescent="0.25">
      <c r="A221" s="33"/>
      <c r="B221" s="33"/>
      <c r="C221" s="33"/>
      <c r="D221" s="33"/>
      <c r="E221" s="33"/>
      <c r="F221" s="33"/>
      <c r="G221" s="33"/>
      <c r="H221" s="33"/>
      <c r="I221" s="33"/>
      <c r="J221" s="33"/>
      <c r="K221" s="32"/>
    </row>
    <row r="222" spans="1:11" x14ac:dyDescent="0.25">
      <c r="A222" s="33"/>
      <c r="B222" s="33"/>
      <c r="C222" s="33"/>
      <c r="D222" s="33"/>
      <c r="E222" s="33"/>
      <c r="F222" s="33"/>
      <c r="G222" s="33"/>
      <c r="H222" s="33"/>
      <c r="I222" s="33"/>
      <c r="J222" s="33"/>
      <c r="K222" s="32"/>
    </row>
    <row r="223" spans="1:11" x14ac:dyDescent="0.25">
      <c r="A223" s="33"/>
      <c r="B223" s="33"/>
      <c r="C223" s="33"/>
      <c r="D223" s="33"/>
      <c r="E223" s="33"/>
      <c r="F223" s="33"/>
      <c r="G223" s="33"/>
      <c r="H223" s="33"/>
      <c r="I223" s="33"/>
      <c r="J223" s="33"/>
      <c r="K223" s="32"/>
    </row>
    <row r="224" spans="1:11" x14ac:dyDescent="0.25">
      <c r="A224" s="33"/>
      <c r="B224" s="33"/>
      <c r="C224" s="33"/>
      <c r="D224" s="33"/>
      <c r="E224" s="33"/>
      <c r="F224" s="33"/>
      <c r="G224" s="33"/>
      <c r="H224" s="33"/>
      <c r="I224" s="33"/>
      <c r="J224" s="33"/>
      <c r="K224" s="32"/>
    </row>
    <row r="225" spans="1:11" x14ac:dyDescent="0.25">
      <c r="A225" s="33"/>
      <c r="B225" s="33"/>
      <c r="C225" s="33"/>
      <c r="D225" s="33"/>
      <c r="E225" s="33"/>
      <c r="F225" s="33"/>
      <c r="G225" s="33"/>
      <c r="H225" s="33"/>
      <c r="I225" s="33"/>
      <c r="J225" s="33"/>
      <c r="K225" s="32"/>
    </row>
    <row r="226" spans="1:11" x14ac:dyDescent="0.25">
      <c r="A226" s="33"/>
      <c r="B226" s="33"/>
      <c r="C226" s="33"/>
      <c r="D226" s="33"/>
      <c r="E226" s="33"/>
      <c r="F226" s="33"/>
      <c r="G226" s="33"/>
      <c r="H226" s="33"/>
      <c r="I226" s="33"/>
      <c r="J226" s="33"/>
      <c r="K226" s="32"/>
    </row>
    <row r="227" spans="1:11" x14ac:dyDescent="0.25">
      <c r="A227" s="33"/>
      <c r="B227" s="33"/>
      <c r="C227" s="33"/>
      <c r="D227" s="33"/>
      <c r="E227" s="33"/>
      <c r="F227" s="33"/>
      <c r="G227" s="33"/>
      <c r="H227" s="33"/>
      <c r="I227" s="33"/>
      <c r="J227" s="33"/>
      <c r="K227" s="32"/>
    </row>
    <row r="228" spans="1:11" x14ac:dyDescent="0.25">
      <c r="A228" s="33"/>
      <c r="B228" s="33"/>
      <c r="C228" s="33"/>
      <c r="D228" s="33"/>
      <c r="E228" s="33"/>
      <c r="F228" s="33"/>
      <c r="G228" s="33"/>
      <c r="H228" s="33"/>
      <c r="I228" s="33"/>
      <c r="J228" s="33"/>
      <c r="K228" s="32"/>
    </row>
    <row r="229" spans="1:11" x14ac:dyDescent="0.25">
      <c r="A229" s="33"/>
      <c r="B229" s="33"/>
      <c r="C229" s="33"/>
      <c r="D229" s="33"/>
      <c r="E229" s="33"/>
      <c r="F229" s="33"/>
      <c r="G229" s="33"/>
      <c r="H229" s="33"/>
      <c r="I229" s="33"/>
      <c r="J229" s="33"/>
      <c r="K229" s="32"/>
    </row>
    <row r="230" spans="1:11" x14ac:dyDescent="0.25">
      <c r="A230" s="33"/>
      <c r="B230" s="33"/>
      <c r="C230" s="33"/>
      <c r="D230" s="33"/>
      <c r="E230" s="33"/>
      <c r="F230" s="33"/>
      <c r="G230" s="33"/>
      <c r="H230" s="33"/>
      <c r="I230" s="33"/>
      <c r="J230" s="33"/>
      <c r="K230" s="32"/>
    </row>
    <row r="231" spans="1:11" x14ac:dyDescent="0.25">
      <c r="A231" s="33"/>
      <c r="B231" s="33"/>
      <c r="C231" s="33"/>
      <c r="D231" s="33"/>
      <c r="E231" s="33"/>
      <c r="F231" s="33"/>
      <c r="G231" s="33"/>
      <c r="H231" s="33"/>
      <c r="I231" s="33"/>
      <c r="J231" s="33"/>
      <c r="K231" s="32"/>
    </row>
    <row r="232" spans="1:11" x14ac:dyDescent="0.25">
      <c r="A232" s="33"/>
      <c r="B232" s="33"/>
      <c r="C232" s="33"/>
      <c r="D232" s="33"/>
      <c r="E232" s="33"/>
      <c r="F232" s="33"/>
      <c r="G232" s="33"/>
      <c r="H232" s="33"/>
      <c r="I232" s="33"/>
      <c r="J232" s="33"/>
      <c r="K232" s="32"/>
    </row>
    <row r="233" spans="1:11" x14ac:dyDescent="0.25">
      <c r="A233" s="33"/>
      <c r="B233" s="33"/>
      <c r="C233" s="33"/>
      <c r="D233" s="33"/>
      <c r="E233" s="33"/>
      <c r="F233" s="33"/>
      <c r="G233" s="33"/>
      <c r="H233" s="33"/>
      <c r="I233" s="33"/>
      <c r="J233" s="33"/>
      <c r="K233" s="32"/>
    </row>
    <row r="234" spans="1:11" x14ac:dyDescent="0.25">
      <c r="A234" s="33"/>
      <c r="B234" s="33"/>
      <c r="C234" s="33"/>
      <c r="D234" s="33"/>
      <c r="E234" s="33"/>
      <c r="F234" s="33"/>
      <c r="G234" s="33"/>
      <c r="H234" s="33"/>
      <c r="I234" s="33"/>
      <c r="J234" s="33"/>
      <c r="K234" s="32"/>
    </row>
    <row r="235" spans="1:11" x14ac:dyDescent="0.25">
      <c r="A235" s="33"/>
      <c r="B235" s="33"/>
      <c r="C235" s="33"/>
      <c r="D235" s="33"/>
      <c r="E235" s="33"/>
      <c r="F235" s="33"/>
      <c r="G235" s="33"/>
      <c r="H235" s="33"/>
      <c r="I235" s="33"/>
      <c r="J235" s="33"/>
      <c r="K235" s="32"/>
    </row>
    <row r="236" spans="1:11" x14ac:dyDescent="0.25">
      <c r="A236" s="33"/>
      <c r="B236" s="33"/>
      <c r="C236" s="33"/>
      <c r="D236" s="33"/>
      <c r="E236" s="33"/>
      <c r="F236" s="33"/>
      <c r="G236" s="33"/>
      <c r="H236" s="33"/>
      <c r="I236" s="33"/>
      <c r="J236" s="33"/>
      <c r="K236" s="32"/>
    </row>
    <row r="237" spans="1:11" x14ac:dyDescent="0.25">
      <c r="A237" s="33"/>
      <c r="B237" s="33"/>
      <c r="C237" s="33"/>
      <c r="D237" s="33"/>
      <c r="E237" s="33"/>
      <c r="F237" s="33"/>
      <c r="G237" s="33"/>
      <c r="H237" s="33"/>
      <c r="I237" s="33"/>
      <c r="J237" s="33"/>
      <c r="K237" s="32"/>
    </row>
    <row r="238" spans="1:11" x14ac:dyDescent="0.25">
      <c r="A238" s="33"/>
      <c r="B238" s="33"/>
      <c r="C238" s="33"/>
      <c r="D238" s="33"/>
      <c r="E238" s="33"/>
      <c r="F238" s="33"/>
      <c r="G238" s="33"/>
      <c r="H238" s="33"/>
      <c r="I238" s="33"/>
      <c r="J238" s="33"/>
      <c r="K238" s="32"/>
    </row>
    <row r="239" spans="1:11" x14ac:dyDescent="0.25">
      <c r="A239" s="33"/>
      <c r="B239" s="33"/>
      <c r="C239" s="33"/>
      <c r="D239" s="33"/>
      <c r="E239" s="33"/>
      <c r="F239" s="33"/>
      <c r="G239" s="33"/>
      <c r="H239" s="33"/>
      <c r="I239" s="33"/>
      <c r="J239" s="33"/>
      <c r="K239" s="32"/>
    </row>
    <row r="240" spans="1:11" x14ac:dyDescent="0.25">
      <c r="A240" s="33"/>
      <c r="B240" s="33"/>
      <c r="C240" s="33"/>
      <c r="D240" s="33"/>
      <c r="E240" s="33"/>
      <c r="F240" s="33"/>
      <c r="G240" s="33"/>
      <c r="H240" s="33"/>
      <c r="I240" s="33"/>
      <c r="J240" s="33"/>
      <c r="K240" s="32"/>
    </row>
    <row r="241" spans="1:11" x14ac:dyDescent="0.25">
      <c r="A241" s="33"/>
      <c r="B241" s="33"/>
      <c r="C241" s="33"/>
      <c r="D241" s="33"/>
      <c r="E241" s="33"/>
      <c r="F241" s="33"/>
      <c r="G241" s="33"/>
      <c r="H241" s="33"/>
      <c r="I241" s="33"/>
      <c r="J241" s="33"/>
      <c r="K241" s="32"/>
    </row>
    <row r="242" spans="1:11" x14ac:dyDescent="0.25">
      <c r="A242" s="33"/>
      <c r="B242" s="33"/>
      <c r="C242" s="33"/>
      <c r="D242" s="33"/>
      <c r="E242" s="33"/>
      <c r="F242" s="33"/>
      <c r="G242" s="33"/>
      <c r="H242" s="33"/>
      <c r="I242" s="33"/>
      <c r="J242" s="33"/>
      <c r="K242" s="32"/>
    </row>
    <row r="243" spans="1:11" x14ac:dyDescent="0.25">
      <c r="A243" s="33"/>
      <c r="B243" s="33"/>
      <c r="C243" s="33"/>
      <c r="D243" s="33"/>
      <c r="E243" s="33"/>
      <c r="F243" s="33"/>
      <c r="G243" s="33"/>
      <c r="H243" s="33"/>
      <c r="I243" s="33"/>
      <c r="J243" s="33"/>
      <c r="K243" s="32"/>
    </row>
    <row r="244" spans="1:11" x14ac:dyDescent="0.25">
      <c r="A244" s="33"/>
      <c r="B244" s="33"/>
      <c r="C244" s="33"/>
      <c r="D244" s="33"/>
      <c r="E244" s="33"/>
      <c r="F244" s="33"/>
      <c r="G244" s="33"/>
      <c r="H244" s="33"/>
      <c r="I244" s="33"/>
      <c r="J244" s="33"/>
      <c r="K244" s="32"/>
    </row>
    <row r="245" spans="1:11" x14ac:dyDescent="0.25">
      <c r="A245" s="33"/>
      <c r="B245" s="33"/>
      <c r="C245" s="33"/>
      <c r="D245" s="33"/>
      <c r="E245" s="33"/>
      <c r="F245" s="33"/>
      <c r="G245" s="33"/>
      <c r="H245" s="33"/>
      <c r="I245" s="33"/>
      <c r="J245" s="33"/>
      <c r="K245" s="32"/>
    </row>
    <row r="246" spans="1:11" x14ac:dyDescent="0.25">
      <c r="A246" s="33"/>
      <c r="B246" s="33"/>
      <c r="C246" s="33"/>
      <c r="D246" s="33"/>
      <c r="E246" s="33"/>
      <c r="F246" s="33"/>
      <c r="G246" s="33"/>
      <c r="H246" s="33"/>
      <c r="I246" s="33"/>
      <c r="J246" s="33"/>
      <c r="K246" s="32"/>
    </row>
    <row r="247" spans="1:11" x14ac:dyDescent="0.25">
      <c r="A247" s="33"/>
      <c r="B247" s="33"/>
      <c r="C247" s="33"/>
      <c r="D247" s="33"/>
      <c r="E247" s="33"/>
      <c r="F247" s="33"/>
      <c r="G247" s="33"/>
      <c r="H247" s="33"/>
      <c r="I247" s="33"/>
      <c r="J247" s="33"/>
      <c r="K247" s="32"/>
    </row>
    <row r="248" spans="1:11" x14ac:dyDescent="0.25">
      <c r="A248" s="33"/>
      <c r="B248" s="33"/>
      <c r="C248" s="33"/>
      <c r="D248" s="33"/>
      <c r="E248" s="33"/>
      <c r="F248" s="33"/>
      <c r="G248" s="33"/>
      <c r="H248" s="33"/>
      <c r="I248" s="33"/>
      <c r="J248" s="33"/>
      <c r="K248" s="32"/>
    </row>
    <row r="249" spans="1:11" x14ac:dyDescent="0.25">
      <c r="A249" s="33"/>
      <c r="B249" s="33"/>
      <c r="C249" s="33"/>
      <c r="D249" s="33"/>
      <c r="E249" s="33"/>
      <c r="F249" s="33"/>
      <c r="G249" s="33"/>
      <c r="H249" s="33"/>
      <c r="I249" s="33"/>
      <c r="J249" s="33"/>
      <c r="K249" s="32"/>
    </row>
    <row r="250" spans="1:11" x14ac:dyDescent="0.25">
      <c r="A250" s="33"/>
      <c r="B250" s="33"/>
      <c r="C250" s="33"/>
      <c r="D250" s="33"/>
      <c r="E250" s="33"/>
      <c r="F250" s="33"/>
      <c r="G250" s="33"/>
      <c r="H250" s="33"/>
      <c r="I250" s="33"/>
      <c r="J250" s="33"/>
      <c r="K250" s="32"/>
    </row>
    <row r="251" spans="1:11" x14ac:dyDescent="0.25">
      <c r="A251" s="33"/>
      <c r="B251" s="33"/>
      <c r="C251" s="33"/>
      <c r="D251" s="33"/>
      <c r="E251" s="33"/>
      <c r="F251" s="33"/>
      <c r="G251" s="33"/>
      <c r="H251" s="33"/>
      <c r="I251" s="33"/>
      <c r="J251" s="33"/>
      <c r="K251" s="32"/>
    </row>
    <row r="252" spans="1:11" x14ac:dyDescent="0.25">
      <c r="A252" s="33"/>
      <c r="B252" s="33"/>
      <c r="C252" s="33"/>
      <c r="D252" s="33"/>
      <c r="E252" s="33"/>
      <c r="F252" s="33"/>
      <c r="G252" s="33"/>
      <c r="H252" s="33"/>
      <c r="I252" s="33"/>
      <c r="J252" s="33"/>
      <c r="K252" s="32"/>
    </row>
    <row r="253" spans="1:11" x14ac:dyDescent="0.25">
      <c r="A253" s="33"/>
      <c r="B253" s="33"/>
      <c r="C253" s="33"/>
      <c r="D253" s="33"/>
      <c r="E253" s="33"/>
      <c r="F253" s="33"/>
      <c r="G253" s="33"/>
      <c r="H253" s="33"/>
      <c r="I253" s="33"/>
      <c r="J253" s="33"/>
      <c r="K253" s="32"/>
    </row>
    <row r="254" spans="1:11" x14ac:dyDescent="0.25">
      <c r="A254" s="33"/>
      <c r="B254" s="33"/>
      <c r="C254" s="33"/>
      <c r="D254" s="33"/>
      <c r="E254" s="33"/>
      <c r="F254" s="33"/>
      <c r="G254" s="33"/>
      <c r="H254" s="33"/>
      <c r="I254" s="33"/>
      <c r="J254" s="33"/>
      <c r="K254" s="32"/>
    </row>
    <row r="255" spans="1:11" x14ac:dyDescent="0.25">
      <c r="A255" s="33"/>
      <c r="B255" s="33"/>
      <c r="C255" s="33"/>
      <c r="D255" s="33"/>
      <c r="E255" s="33"/>
      <c r="F255" s="33"/>
      <c r="G255" s="33"/>
      <c r="H255" s="33"/>
      <c r="I255" s="33"/>
      <c r="J255" s="33"/>
      <c r="K255" s="32"/>
    </row>
    <row r="256" spans="1:11" x14ac:dyDescent="0.25">
      <c r="A256" s="33"/>
      <c r="B256" s="33"/>
      <c r="C256" s="33"/>
      <c r="D256" s="33"/>
      <c r="E256" s="33"/>
      <c r="F256" s="33"/>
      <c r="G256" s="33"/>
      <c r="H256" s="33"/>
      <c r="I256" s="33"/>
      <c r="J256" s="33"/>
      <c r="K256" s="32"/>
    </row>
    <row r="257" spans="1:11" x14ac:dyDescent="0.25">
      <c r="A257" s="33"/>
      <c r="B257" s="33"/>
      <c r="C257" s="33"/>
      <c r="D257" s="33"/>
      <c r="E257" s="33"/>
      <c r="F257" s="33"/>
      <c r="G257" s="33"/>
      <c r="H257" s="33"/>
      <c r="I257" s="33"/>
      <c r="J257" s="33"/>
      <c r="K257" s="32"/>
    </row>
    <row r="258" spans="1:11" x14ac:dyDescent="0.25">
      <c r="A258" s="33"/>
      <c r="B258" s="33"/>
      <c r="C258" s="33"/>
      <c r="D258" s="33"/>
      <c r="E258" s="33"/>
      <c r="F258" s="33"/>
      <c r="G258" s="33"/>
      <c r="H258" s="33"/>
      <c r="I258" s="33"/>
      <c r="J258" s="33"/>
      <c r="K258" s="32"/>
    </row>
    <row r="259" spans="1:11" x14ac:dyDescent="0.25">
      <c r="A259" s="33"/>
      <c r="B259" s="33"/>
      <c r="C259" s="33"/>
      <c r="D259" s="33"/>
      <c r="E259" s="33"/>
      <c r="F259" s="33"/>
      <c r="G259" s="33"/>
      <c r="H259" s="33"/>
      <c r="I259" s="33"/>
      <c r="J259" s="33"/>
      <c r="K259" s="32"/>
    </row>
    <row r="260" spans="1:11" x14ac:dyDescent="0.25">
      <c r="A260" s="33"/>
      <c r="B260" s="33"/>
      <c r="C260" s="33"/>
      <c r="D260" s="33"/>
      <c r="E260" s="33"/>
      <c r="F260" s="33"/>
      <c r="G260" s="33"/>
      <c r="H260" s="33"/>
      <c r="I260" s="33"/>
      <c r="J260" s="33"/>
      <c r="K260" s="32"/>
    </row>
    <row r="261" spans="1:11" x14ac:dyDescent="0.25">
      <c r="A261" s="33"/>
      <c r="B261" s="33"/>
      <c r="C261" s="33"/>
      <c r="D261" s="33"/>
      <c r="E261" s="33"/>
      <c r="F261" s="33"/>
      <c r="G261" s="33"/>
      <c r="H261" s="33"/>
      <c r="I261" s="33"/>
      <c r="J261" s="33"/>
      <c r="K261" s="32"/>
    </row>
    <row r="262" spans="1:11" x14ac:dyDescent="0.25">
      <c r="A262" s="33"/>
      <c r="B262" s="33"/>
      <c r="C262" s="33"/>
      <c r="D262" s="33"/>
      <c r="E262" s="33"/>
      <c r="F262" s="33"/>
      <c r="G262" s="33"/>
      <c r="H262" s="33"/>
      <c r="I262" s="33"/>
      <c r="J262" s="33"/>
      <c r="K262" s="32"/>
    </row>
    <row r="263" spans="1:11" x14ac:dyDescent="0.25">
      <c r="A263" s="33"/>
      <c r="B263" s="33"/>
      <c r="C263" s="33"/>
      <c r="D263" s="33"/>
      <c r="E263" s="33"/>
      <c r="F263" s="33"/>
      <c r="G263" s="33"/>
      <c r="H263" s="33"/>
      <c r="I263" s="33"/>
      <c r="J263" s="33"/>
      <c r="K263" s="32"/>
    </row>
    <row r="264" spans="1:11" x14ac:dyDescent="0.25">
      <c r="A264" s="33"/>
      <c r="B264" s="33"/>
      <c r="C264" s="33"/>
      <c r="D264" s="33"/>
      <c r="E264" s="33"/>
      <c r="F264" s="33"/>
      <c r="G264" s="33"/>
      <c r="H264" s="33"/>
      <c r="I264" s="33"/>
      <c r="J264" s="33"/>
      <c r="K264" s="32"/>
    </row>
    <row r="265" spans="1:11" x14ac:dyDescent="0.25">
      <c r="A265" s="33"/>
      <c r="B265" s="33"/>
      <c r="C265" s="33"/>
      <c r="D265" s="33"/>
      <c r="E265" s="33"/>
      <c r="F265" s="33"/>
      <c r="G265" s="33"/>
      <c r="H265" s="33"/>
      <c r="I265" s="33"/>
      <c r="J265" s="33"/>
      <c r="K265" s="32"/>
    </row>
    <row r="266" spans="1:11" x14ac:dyDescent="0.25">
      <c r="A266" s="33"/>
      <c r="B266" s="33"/>
      <c r="C266" s="33"/>
      <c r="D266" s="33"/>
      <c r="E266" s="33"/>
      <c r="F266" s="33"/>
      <c r="G266" s="33"/>
      <c r="H266" s="33"/>
      <c r="I266" s="33"/>
      <c r="J266" s="33"/>
      <c r="K266" s="32"/>
    </row>
    <row r="267" spans="1:11" x14ac:dyDescent="0.25">
      <c r="A267" s="33"/>
      <c r="B267" s="33"/>
      <c r="C267" s="33"/>
      <c r="D267" s="33"/>
      <c r="E267" s="33"/>
      <c r="F267" s="33"/>
      <c r="G267" s="33"/>
      <c r="H267" s="33"/>
      <c r="I267" s="33"/>
      <c r="J267" s="33"/>
      <c r="K267" s="32"/>
    </row>
    <row r="268" spans="1:11" x14ac:dyDescent="0.25">
      <c r="A268" s="33"/>
      <c r="B268" s="33"/>
      <c r="C268" s="33"/>
      <c r="D268" s="33"/>
      <c r="E268" s="33"/>
      <c r="F268" s="33"/>
      <c r="G268" s="33"/>
      <c r="H268" s="33"/>
      <c r="I268" s="33"/>
      <c r="J268" s="33"/>
      <c r="K268" s="32"/>
    </row>
    <row r="269" spans="1:11" x14ac:dyDescent="0.25">
      <c r="A269" s="33"/>
      <c r="B269" s="33"/>
      <c r="C269" s="33"/>
      <c r="D269" s="33"/>
      <c r="E269" s="33"/>
      <c r="F269" s="33"/>
      <c r="G269" s="33"/>
      <c r="H269" s="33"/>
      <c r="I269" s="33"/>
      <c r="J269" s="33"/>
      <c r="K269" s="32"/>
    </row>
    <row r="270" spans="1:11" x14ac:dyDescent="0.25">
      <c r="A270" s="33"/>
      <c r="B270" s="33"/>
      <c r="C270" s="33"/>
      <c r="D270" s="33"/>
      <c r="E270" s="33"/>
      <c r="F270" s="33"/>
      <c r="G270" s="33"/>
      <c r="H270" s="33"/>
      <c r="I270" s="33"/>
      <c r="J270" s="33"/>
      <c r="K270" s="32"/>
    </row>
    <row r="271" spans="1:11" x14ac:dyDescent="0.25">
      <c r="A271" s="33"/>
      <c r="B271" s="33"/>
      <c r="C271" s="33"/>
      <c r="D271" s="33"/>
      <c r="E271" s="33"/>
      <c r="F271" s="33"/>
      <c r="G271" s="33"/>
      <c r="H271" s="33"/>
      <c r="I271" s="33"/>
      <c r="J271" s="33"/>
      <c r="K271" s="32"/>
    </row>
    <row r="272" spans="1:11" x14ac:dyDescent="0.25">
      <c r="A272" s="33"/>
      <c r="B272" s="33"/>
      <c r="C272" s="33"/>
      <c r="D272" s="33"/>
      <c r="E272" s="33"/>
      <c r="F272" s="33"/>
      <c r="G272" s="33"/>
      <c r="H272" s="33"/>
      <c r="I272" s="33"/>
      <c r="J272" s="33"/>
      <c r="K272" s="32"/>
    </row>
    <row r="273" spans="1:11" x14ac:dyDescent="0.25">
      <c r="A273" s="33"/>
      <c r="B273" s="33"/>
      <c r="C273" s="33"/>
      <c r="D273" s="33"/>
      <c r="E273" s="33"/>
      <c r="F273" s="33"/>
      <c r="G273" s="33"/>
      <c r="H273" s="33"/>
      <c r="I273" s="33"/>
      <c r="J273" s="33"/>
      <c r="K273" s="32"/>
    </row>
    <row r="274" spans="1:11" x14ac:dyDescent="0.25">
      <c r="A274" s="33"/>
      <c r="B274" s="33"/>
      <c r="C274" s="33"/>
      <c r="D274" s="33"/>
      <c r="E274" s="33"/>
      <c r="F274" s="33"/>
      <c r="G274" s="33"/>
      <c r="H274" s="33"/>
      <c r="I274" s="33"/>
      <c r="J274" s="33"/>
      <c r="K274" s="32"/>
    </row>
    <row r="275" spans="1:11" x14ac:dyDescent="0.25">
      <c r="A275" s="33"/>
      <c r="B275" s="33"/>
      <c r="C275" s="33"/>
      <c r="D275" s="33"/>
      <c r="E275" s="33"/>
      <c r="F275" s="33"/>
      <c r="G275" s="33"/>
      <c r="H275" s="33"/>
      <c r="I275" s="33"/>
      <c r="J275" s="33"/>
      <c r="K275" s="32"/>
    </row>
    <row r="276" spans="1:11" x14ac:dyDescent="0.25">
      <c r="A276" s="33"/>
      <c r="B276" s="33"/>
      <c r="C276" s="33"/>
      <c r="D276" s="33"/>
      <c r="E276" s="33"/>
      <c r="F276" s="33"/>
      <c r="G276" s="33"/>
      <c r="H276" s="33"/>
      <c r="I276" s="33"/>
      <c r="J276" s="33"/>
      <c r="K276" s="32"/>
    </row>
    <row r="277" spans="1:11" x14ac:dyDescent="0.25">
      <c r="A277" s="33"/>
      <c r="B277" s="33"/>
      <c r="C277" s="33"/>
      <c r="D277" s="33"/>
      <c r="E277" s="33"/>
      <c r="F277" s="33"/>
      <c r="G277" s="33"/>
      <c r="H277" s="33"/>
      <c r="I277" s="33"/>
      <c r="J277" s="33"/>
      <c r="K277" s="32"/>
    </row>
    <row r="278" spans="1:11" x14ac:dyDescent="0.25">
      <c r="A278" s="33"/>
      <c r="B278" s="33"/>
      <c r="C278" s="33"/>
      <c r="D278" s="33"/>
      <c r="E278" s="33"/>
      <c r="F278" s="33"/>
      <c r="G278" s="33"/>
      <c r="H278" s="33"/>
      <c r="I278" s="33"/>
      <c r="J278" s="33"/>
      <c r="K278" s="32"/>
    </row>
    <row r="279" spans="1:11" x14ac:dyDescent="0.25">
      <c r="A279" s="33"/>
      <c r="B279" s="33"/>
      <c r="C279" s="33"/>
      <c r="D279" s="33"/>
      <c r="E279" s="33"/>
      <c r="F279" s="33"/>
      <c r="G279" s="33"/>
      <c r="H279" s="33"/>
      <c r="I279" s="33"/>
      <c r="J279" s="33"/>
      <c r="K279" s="32"/>
    </row>
    <row r="280" spans="1:11" x14ac:dyDescent="0.25">
      <c r="A280" s="33"/>
      <c r="B280" s="33"/>
      <c r="C280" s="33"/>
      <c r="D280" s="33"/>
      <c r="E280" s="33"/>
      <c r="F280" s="33"/>
      <c r="G280" s="33"/>
      <c r="H280" s="33"/>
      <c r="I280" s="33"/>
      <c r="J280" s="33"/>
      <c r="K280" s="32"/>
    </row>
    <row r="281" spans="1:11" x14ac:dyDescent="0.25">
      <c r="A281" s="33"/>
      <c r="B281" s="33"/>
      <c r="C281" s="33"/>
      <c r="D281" s="33"/>
      <c r="E281" s="33"/>
      <c r="F281" s="33"/>
      <c r="G281" s="33"/>
      <c r="H281" s="33"/>
      <c r="I281" s="33"/>
      <c r="J281" s="33"/>
      <c r="K281" s="32"/>
    </row>
  </sheetData>
  <mergeCells count="59">
    <mergeCell ref="B130:E130"/>
    <mergeCell ref="G109:H109"/>
    <mergeCell ref="G110:H110"/>
    <mergeCell ref="G111:H111"/>
    <mergeCell ref="G112:H112"/>
    <mergeCell ref="G113:H113"/>
    <mergeCell ref="B122:D124"/>
    <mergeCell ref="E122:G124"/>
    <mergeCell ref="G108:H108"/>
    <mergeCell ref="C83:E83"/>
    <mergeCell ref="B94:D94"/>
    <mergeCell ref="D96:I97"/>
    <mergeCell ref="D99:E99"/>
    <mergeCell ref="F99:G99"/>
    <mergeCell ref="D100:E100"/>
    <mergeCell ref="F100:G100"/>
    <mergeCell ref="D101:E101"/>
    <mergeCell ref="F101:G101"/>
    <mergeCell ref="D104:I105"/>
    <mergeCell ref="B107:E107"/>
    <mergeCell ref="G107:H107"/>
    <mergeCell ref="D78:H78"/>
    <mergeCell ref="B59:C59"/>
    <mergeCell ref="B60:C60"/>
    <mergeCell ref="B61:C61"/>
    <mergeCell ref="B62:C62"/>
    <mergeCell ref="B63:C63"/>
    <mergeCell ref="B64:C64"/>
    <mergeCell ref="D73:H73"/>
    <mergeCell ref="D74:H74"/>
    <mergeCell ref="D75:H75"/>
    <mergeCell ref="D76:H76"/>
    <mergeCell ref="D77:H77"/>
    <mergeCell ref="B58:C58"/>
    <mergeCell ref="D24:I25"/>
    <mergeCell ref="B26:H26"/>
    <mergeCell ref="I26:J26"/>
    <mergeCell ref="G30:H30"/>
    <mergeCell ref="G31:H31"/>
    <mergeCell ref="C36:D36"/>
    <mergeCell ref="E36:H36"/>
    <mergeCell ref="C37:D37"/>
    <mergeCell ref="E37:H37"/>
    <mergeCell ref="B42:D42"/>
    <mergeCell ref="E42:F42"/>
    <mergeCell ref="B54:J54"/>
    <mergeCell ref="C21:D21"/>
    <mergeCell ref="E21:F21"/>
    <mergeCell ref="B3:D3"/>
    <mergeCell ref="B4:D4"/>
    <mergeCell ref="B9:E9"/>
    <mergeCell ref="B10:E10"/>
    <mergeCell ref="B11:E11"/>
    <mergeCell ref="B13:E14"/>
    <mergeCell ref="B18:J18"/>
    <mergeCell ref="C19:D19"/>
    <mergeCell ref="E19:F19"/>
    <mergeCell ref="C20:D20"/>
    <mergeCell ref="E20:F20"/>
  </mergeCells>
  <conditionalFormatting sqref="N23">
    <cfRule type="dataBar" priority="4">
      <dataBar>
        <cfvo type="min"/>
        <cfvo type="max"/>
        <color rgb="FF638EC6"/>
      </dataBar>
      <extLst>
        <ext xmlns:x14="http://schemas.microsoft.com/office/spreadsheetml/2009/9/main" uri="{B025F937-C7B1-47D3-B67F-A62EFF666E3E}">
          <x14:id>{89CD30E6-466F-4105-9C2B-ACCFB3B5A83C}</x14:id>
        </ext>
      </extLst>
    </cfRule>
  </conditionalFormatting>
  <conditionalFormatting sqref="O28">
    <cfRule type="colorScale" priority="3">
      <colorScale>
        <cfvo type="min"/>
        <cfvo type="percentile" val="50"/>
        <cfvo type="max"/>
        <color rgb="FF63BE7B"/>
        <color rgb="FFFFEB84"/>
        <color rgb="FFF8696B"/>
      </colorScale>
    </cfRule>
  </conditionalFormatting>
  <conditionalFormatting sqref="N39">
    <cfRule type="dataBar" priority="2">
      <dataBar>
        <cfvo type="min"/>
        <cfvo type="max"/>
        <color rgb="FF638EC6"/>
      </dataBar>
      <extLst>
        <ext xmlns:x14="http://schemas.microsoft.com/office/spreadsheetml/2009/9/main" uri="{B025F937-C7B1-47D3-B67F-A62EFF666E3E}">
          <x14:id>{39EEAF53-AEAB-46DC-967E-EA5ADB86EB7B}</x14:id>
        </ext>
      </extLst>
    </cfRule>
  </conditionalFormatting>
  <conditionalFormatting sqref="M40:O40">
    <cfRule type="dataBar" priority="5">
      <dataBar>
        <cfvo type="min"/>
        <cfvo type="max"/>
        <color rgb="FF008AEF"/>
      </dataBar>
      <extLst>
        <ext xmlns:x14="http://schemas.microsoft.com/office/spreadsheetml/2009/9/main" uri="{B025F937-C7B1-47D3-B67F-A62EFF666E3E}">
          <x14:id>{6C67179C-E558-4852-AAB1-84C576744B4C}</x14:id>
        </ext>
      </extLst>
    </cfRule>
  </conditionalFormatting>
  <conditionalFormatting sqref="M18:Q22">
    <cfRule type="dataBar" priority="1">
      <dataBar>
        <cfvo type="min"/>
        <cfvo type="max"/>
        <color rgb="FF008AEF"/>
      </dataBar>
      <extLst>
        <ext xmlns:x14="http://schemas.microsoft.com/office/spreadsheetml/2009/9/main" uri="{B025F937-C7B1-47D3-B67F-A62EFF666E3E}">
          <x14:id>{D0EEC952-4378-477E-9331-742F809F8787}</x14:id>
        </ext>
      </extLst>
    </cfRule>
  </conditionalFormatting>
  <conditionalFormatting sqref="M24:O31">
    <cfRule type="dataBar" priority="6">
      <dataBar>
        <cfvo type="min"/>
        <cfvo type="max"/>
        <color rgb="FF008AEF"/>
      </dataBar>
      <extLst>
        <ext xmlns:x14="http://schemas.microsoft.com/office/spreadsheetml/2009/9/main" uri="{B025F937-C7B1-47D3-B67F-A62EFF666E3E}">
          <x14:id>{45CC1252-6600-403E-B7BE-B1A7C84346DC}</x14:id>
        </ext>
      </extLst>
    </cfRule>
  </conditionalFormatting>
  <dataValidations count="18">
    <dataValidation type="list" allowBlank="1" showInputMessage="1" showErrorMessage="1" sqref="J11:J12" xr:uid="{00000000-0002-0000-0700-000000000000}">
      <formula1>"Select, None, 5%, 10%, 15%, 20%, 25%, 50%, 75%, 100%, 200%, 300%, 400%"</formula1>
    </dataValidation>
    <dataValidation type="list" allowBlank="1" showInputMessage="1" showErrorMessage="1" sqref="G31" xr:uid="{00000000-0002-0000-0700-000001000000}">
      <formula1>"Yes,No"</formula1>
    </dataValidation>
    <dataValidation type="list" allowBlank="1" showInputMessage="1" showErrorMessage="1" sqref="C37:C38" xr:uid="{00000000-0002-0000-0700-000002000000}">
      <formula1>"Select,Linux,Windows,Solaris"</formula1>
    </dataValidation>
    <dataValidation type="list" allowBlank="1" showInputMessage="1" showErrorMessage="1" sqref="G59:G64" xr:uid="{00000000-0002-0000-0700-000003000000}">
      <formula1>"Select,Direct Attached, ISCSI, Fiber Channel, NFS"</formula1>
    </dataValidation>
    <dataValidation type="list" allowBlank="1" showInputMessage="1" showErrorMessage="1" sqref="C79:D79" xr:uid="{00000000-0002-0000-0700-000004000000}">
      <formula1>"Please Select,Windows,Linux,Mac,Unix,Solaris,Other"</formula1>
    </dataValidation>
    <dataValidation type="list" allowBlank="1" showInputMessage="1" showErrorMessage="1" sqref="G84:G93" xr:uid="{00000000-0002-0000-0700-000005000000}">
      <formula1>"Select,Yes,No"</formula1>
    </dataValidation>
    <dataValidation type="list" allowBlank="1" showInputMessage="1" showErrorMessage="1" sqref="B84:B93 B102" xr:uid="{00000000-0002-0000-0700-000006000000}">
      <formula1>"Select,NFS,CIFS,ISCSI,Fiber Channel"</formula1>
    </dataValidation>
    <dataValidation type="list" allowBlank="1" showInputMessage="1" showErrorMessage="1" sqref="F59:F64" xr:uid="{00000000-0002-0000-0700-000007000000}">
      <formula1>"Select, Active/Active, Active/Passive, ALUA, Passive Not Ready, I am not sure"</formula1>
    </dataValidation>
    <dataValidation type="list" allowBlank="1" showInputMessage="1" showErrorMessage="1" sqref="C74:C78" xr:uid="{00000000-0002-0000-0700-000008000000}">
      <formula1>"Select,Virtual,Physical"</formula1>
    </dataValidation>
    <dataValidation type="list" allowBlank="1" showInputMessage="1" showErrorMessage="1" sqref="B74:B78" xr:uid="{00000000-0002-0000-0700-000009000000}">
      <formula1>"Select,Windows,Linux,Mac,Unix,Solaris,Other"</formula1>
    </dataValidation>
    <dataValidation type="list" allowBlank="1" showInputMessage="1" showErrorMessage="1" sqref="E20:E21" xr:uid="{00000000-0002-0000-0700-00000A000000}">
      <formula1>"Select, Yes, No"</formula1>
    </dataValidation>
    <dataValidation type="list" allowBlank="1" showInputMessage="1" showErrorMessage="1" sqref="J13" xr:uid="{00000000-0002-0000-0700-00000B000000}">
      <formula1>"No,Yes"</formula1>
    </dataValidation>
    <dataValidation type="list" allowBlank="1" showInputMessage="1" showErrorMessage="1" sqref="J10" xr:uid="{00000000-0002-0000-0700-00000C000000}">
      <formula1>"Select, Monthly, Yearly, Forever, Not Required"</formula1>
    </dataValidation>
    <dataValidation type="list" allowBlank="1" showInputMessage="1" showErrorMessage="1" sqref="F66:F68" xr:uid="{00000000-0002-0000-0700-00000D000000}">
      <formula1>"Select, 0, 1, 2, 3, 4, 5, 6, 7, 9, 10, 11, 12, 13, 14, 15, 16, 17, 18, 19, 20, 21, 22, 23, 24, 25, 26, 27, 28, 29, 30, 31, 32, 33, 34, 35, 36, 37, 38, 39, 40, 41, 42, 43, 44, 45, 46, 47, 48, 49, 50"</formula1>
    </dataValidation>
    <dataValidation type="list" allowBlank="1" showInputMessage="1" showErrorMessage="1" sqref="F99:G99" xr:uid="{00000000-0002-0000-0700-00000E000000}">
      <formula1>"Select, 20GB, 30GB, 40GB, 50GB, 60GB, 70GB, 80GB, 90GB, 100GB, 150GB, 200GB, 250GB, 300GB, 350GB, 400GB, 450GB, 500GB, 600GB, 700GB, 800GB, 900GB, 1000GB, 1500GB, 2000GB"</formula1>
    </dataValidation>
    <dataValidation type="list" allowBlank="1" showInputMessage="1" showErrorMessage="1" sqref="F101:G101" xr:uid="{00000000-0002-0000-0700-00000F000000}">
      <formula1>"Select, 2GB, 4GB, 6GB, 8GB, 10GB, 12GB, 16GB"</formula1>
    </dataValidation>
    <dataValidation type="list" allowBlank="1" showInputMessage="1" showErrorMessage="1" sqref="F100:G100" xr:uid="{00000000-0002-0000-0700-000010000000}">
      <formula1>"Select, 1, 2, 3, 4"</formula1>
    </dataValidation>
    <dataValidation type="list" allowBlank="1" showInputMessage="1" showErrorMessage="1" sqref="C21 C20:D20 B47:B49 B59:D64" xr:uid="{00000000-0002-0000-0700-000011000000}">
      <formula1>#REF!</formula1>
    </dataValidation>
  </dataValidations>
  <hyperlinks>
    <hyperlink ref="A1" location="Index" display="Back to Index" xr:uid="{00000000-0004-0000-0700-000000000000}"/>
    <hyperlink ref="E122" r:id="rId1" xr:uid="{00000000-0004-0000-0700-000001000000}"/>
  </hyperlinks>
  <pageMargins left="0.7" right="0.7" top="0.75" bottom="0.75" header="0.3" footer="0.3"/>
  <pageSetup orientation="portrait" r:id="rId2"/>
  <legacyDrawing r:id="rId3"/>
  <extLst>
    <ext xmlns:x14="http://schemas.microsoft.com/office/spreadsheetml/2009/9/main" uri="{78C0D931-6437-407d-A8EE-F0AAD7539E65}">
      <x14:conditionalFormattings>
        <x14:conditionalFormatting xmlns:xm="http://schemas.microsoft.com/office/excel/2006/main">
          <x14:cfRule type="dataBar" id="{89CD30E6-466F-4105-9C2B-ACCFB3B5A83C}">
            <x14:dataBar minLength="0" maxLength="100" border="1" negativeBarBorderColorSameAsPositive="0">
              <x14:cfvo type="autoMin"/>
              <x14:cfvo type="autoMax"/>
              <x14:borderColor rgb="FF638EC6"/>
              <x14:negativeFillColor rgb="FFFF0000"/>
              <x14:negativeBorderColor rgb="FFFF0000"/>
              <x14:axisColor rgb="FF000000"/>
            </x14:dataBar>
          </x14:cfRule>
          <xm:sqref>N23</xm:sqref>
        </x14:conditionalFormatting>
        <x14:conditionalFormatting xmlns:xm="http://schemas.microsoft.com/office/excel/2006/main">
          <x14:cfRule type="dataBar" id="{39EEAF53-AEAB-46DC-967E-EA5ADB86EB7B}">
            <x14:dataBar minLength="0" maxLength="100" border="1" negativeBarBorderColorSameAsPositive="0">
              <x14:cfvo type="autoMin"/>
              <x14:cfvo type="autoMax"/>
              <x14:borderColor rgb="FF638EC6"/>
              <x14:negativeFillColor rgb="FFFF0000"/>
              <x14:negativeBorderColor rgb="FFFF0000"/>
              <x14:axisColor rgb="FF000000"/>
            </x14:dataBar>
          </x14:cfRule>
          <xm:sqref>N39</xm:sqref>
        </x14:conditionalFormatting>
        <x14:conditionalFormatting xmlns:xm="http://schemas.microsoft.com/office/excel/2006/main">
          <x14:cfRule type="dataBar" id="{6C67179C-E558-4852-AAB1-84C576744B4C}">
            <x14:dataBar minLength="0" maxLength="100" border="1" negativeBarBorderColorSameAsPositive="0">
              <x14:cfvo type="autoMin"/>
              <x14:cfvo type="autoMax"/>
              <x14:borderColor rgb="FF008AEF"/>
              <x14:negativeFillColor rgb="FFFF0000"/>
              <x14:negativeBorderColor rgb="FFFF0000"/>
              <x14:axisColor rgb="FF000000"/>
            </x14:dataBar>
          </x14:cfRule>
          <xm:sqref>M40:O40</xm:sqref>
        </x14:conditionalFormatting>
        <x14:conditionalFormatting xmlns:xm="http://schemas.microsoft.com/office/excel/2006/main">
          <x14:cfRule type="dataBar" id="{D0EEC952-4378-477E-9331-742F809F8787}">
            <x14:dataBar minLength="0" maxLength="100" border="1" negativeBarBorderColorSameAsPositive="0">
              <x14:cfvo type="autoMin"/>
              <x14:cfvo type="autoMax"/>
              <x14:borderColor rgb="FF008AEF"/>
              <x14:negativeFillColor rgb="FFFF0000"/>
              <x14:negativeBorderColor rgb="FFFF0000"/>
              <x14:axisColor rgb="FF000000"/>
            </x14:dataBar>
          </x14:cfRule>
          <xm:sqref>M18:Q22</xm:sqref>
        </x14:conditionalFormatting>
        <x14:conditionalFormatting xmlns:xm="http://schemas.microsoft.com/office/excel/2006/main">
          <x14:cfRule type="dataBar" id="{45CC1252-6600-403E-B7BE-B1A7C84346DC}">
            <x14:dataBar minLength="0" maxLength="100" border="1" negativeBarBorderColorSameAsPositive="0">
              <x14:cfvo type="autoMin"/>
              <x14:cfvo type="autoMax"/>
              <x14:borderColor rgb="FF008AEF"/>
              <x14:negativeFillColor rgb="FFFF0000"/>
              <x14:negativeBorderColor rgb="FFFF0000"/>
              <x14:axisColor rgb="FF000000"/>
            </x14:dataBar>
          </x14:cfRule>
          <xm:sqref>M24:O31</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AECF4"/>
    <pageSetUpPr autoPageBreaks="0"/>
  </sheetPr>
  <dimension ref="A1:AD281"/>
  <sheetViews>
    <sheetView zoomScale="115" zoomScaleNormal="115" workbookViewId="0">
      <pane ySplit="4" topLeftCell="A5" activePane="bottomLeft" state="frozen"/>
      <selection pane="bottomLeft" activeCell="L18" sqref="L18"/>
    </sheetView>
  </sheetViews>
  <sheetFormatPr defaultColWidth="9.140625" defaultRowHeight="15" x14ac:dyDescent="0.25"/>
  <cols>
    <col min="1" max="1" width="5.7109375" style="19" customWidth="1"/>
    <col min="2" max="10" width="14.7109375" style="19" customWidth="1"/>
    <col min="11" max="11" width="5.7109375" style="19" customWidth="1"/>
    <col min="12" max="14" width="9.140625" style="33"/>
    <col min="15" max="17" width="11" style="33" customWidth="1"/>
    <col min="18" max="30" width="9.140625" style="33"/>
    <col min="31" max="16384" width="9.140625" style="19"/>
  </cols>
  <sheetData>
    <row r="1" spans="1:13" ht="12.75" customHeight="1" x14ac:dyDescent="0.25">
      <c r="A1" s="200" t="s">
        <v>47</v>
      </c>
      <c r="B1" s="42"/>
      <c r="C1" s="33"/>
      <c r="D1" s="33"/>
      <c r="E1" s="33"/>
      <c r="F1" s="33"/>
      <c r="G1" s="33"/>
      <c r="H1" s="33"/>
      <c r="I1" s="33"/>
      <c r="J1" s="33"/>
      <c r="K1" s="33"/>
    </row>
    <row r="2" spans="1:13" ht="21.75" thickBot="1" x14ac:dyDescent="0.4">
      <c r="A2" s="33"/>
      <c r="B2" s="201" t="e">
        <f>IF(#REF!&lt;&gt;"",#REF!,"")</f>
        <v>#REF!</v>
      </c>
      <c r="C2" s="88"/>
      <c r="D2" s="88"/>
      <c r="E2" s="89"/>
      <c r="F2" s="89"/>
      <c r="G2" s="53" t="s">
        <v>48</v>
      </c>
      <c r="H2" s="53" t="s">
        <v>49</v>
      </c>
      <c r="I2" s="53" t="s">
        <v>50</v>
      </c>
      <c r="J2" s="53" t="s">
        <v>51</v>
      </c>
      <c r="K2" s="90"/>
    </row>
    <row r="3" spans="1:13" ht="15.75" x14ac:dyDescent="0.25">
      <c r="B3" s="311" t="e">
        <f>IF(#REF!&lt;&gt;"",#REF!,"")</f>
        <v>#REF!</v>
      </c>
      <c r="C3" s="311"/>
      <c r="D3" s="311"/>
      <c r="E3" s="92"/>
      <c r="F3" s="93"/>
      <c r="G3" s="94">
        <f>SUM(D50)</f>
        <v>0</v>
      </c>
      <c r="H3" s="94">
        <f>SUM(J59:J64)</f>
        <v>0</v>
      </c>
      <c r="I3" s="95">
        <f>SUM(J94)</f>
        <v>0</v>
      </c>
      <c r="J3" s="91">
        <f>SUM(G3:I3)</f>
        <v>0</v>
      </c>
      <c r="K3" s="52"/>
    </row>
    <row r="4" spans="1:13" x14ac:dyDescent="0.25">
      <c r="A4" s="35"/>
      <c r="B4" s="312"/>
      <c r="C4" s="312"/>
      <c r="D4" s="312"/>
      <c r="E4" s="239"/>
      <c r="F4" s="54"/>
      <c r="G4" s="55" t="str">
        <f>IF(G3&gt;0,G3/$J$3,"")</f>
        <v/>
      </c>
      <c r="H4" s="55" t="str">
        <f>IF(H3&gt;0,H3/$J$3,"")</f>
        <v/>
      </c>
      <c r="I4" s="55" t="str">
        <f>IF(I3&gt;0,I3/$J$3,"")</f>
        <v/>
      </c>
      <c r="J4" s="56"/>
      <c r="K4" s="41"/>
    </row>
    <row r="5" spans="1:13" ht="15.75" thickBot="1" x14ac:dyDescent="0.3">
      <c r="A5" s="21"/>
      <c r="B5" s="1"/>
      <c r="C5" s="1"/>
      <c r="D5" s="238"/>
      <c r="E5" s="14"/>
      <c r="G5" s="1"/>
      <c r="H5" s="238"/>
      <c r="J5" s="14"/>
      <c r="K5" s="21"/>
    </row>
    <row r="6" spans="1:13" ht="15.75" x14ac:dyDescent="0.25">
      <c r="A6" s="21"/>
      <c r="B6" s="105" t="s">
        <v>16</v>
      </c>
      <c r="C6" s="99"/>
      <c r="D6" s="96"/>
      <c r="E6" s="98" t="s">
        <v>83</v>
      </c>
      <c r="F6" s="106"/>
      <c r="G6" s="105" t="s">
        <v>54</v>
      </c>
      <c r="H6" s="99"/>
      <c r="I6" s="96"/>
      <c r="J6" s="98" t="s">
        <v>84</v>
      </c>
      <c r="K6" s="21"/>
    </row>
    <row r="7" spans="1:13" ht="15" customHeight="1" x14ac:dyDescent="0.25">
      <c r="A7" s="21"/>
      <c r="B7" s="88"/>
      <c r="C7" s="88"/>
      <c r="D7" s="34"/>
      <c r="E7" s="44"/>
      <c r="F7" s="33"/>
      <c r="G7" s="107"/>
      <c r="H7" s="45"/>
      <c r="I7" s="48"/>
      <c r="J7" s="58"/>
      <c r="K7" s="21"/>
    </row>
    <row r="8" spans="1:13" ht="15" customHeight="1" x14ac:dyDescent="0.25">
      <c r="A8" s="21"/>
      <c r="B8" s="138" t="s">
        <v>100</v>
      </c>
      <c r="C8" s="122"/>
      <c r="D8" s="58"/>
      <c r="F8" s="47"/>
      <c r="G8" s="33"/>
      <c r="H8" s="33"/>
      <c r="I8" s="50" t="s">
        <v>128</v>
      </c>
      <c r="J8" s="192">
        <v>0</v>
      </c>
      <c r="K8" s="42"/>
    </row>
    <row r="9" spans="1:13" ht="15" customHeight="1" x14ac:dyDescent="0.25">
      <c r="A9" s="21"/>
      <c r="B9" s="313"/>
      <c r="C9" s="314"/>
      <c r="D9" s="314"/>
      <c r="E9" s="315"/>
      <c r="F9" s="121"/>
      <c r="G9" s="46"/>
      <c r="H9" s="33"/>
      <c r="I9" s="50" t="s">
        <v>127</v>
      </c>
      <c r="J9" s="192">
        <v>0</v>
      </c>
      <c r="K9" s="21"/>
    </row>
    <row r="10" spans="1:13" ht="15" customHeight="1" x14ac:dyDescent="0.25">
      <c r="A10" s="21"/>
      <c r="B10" s="313"/>
      <c r="C10" s="314"/>
      <c r="D10" s="314"/>
      <c r="E10" s="315"/>
      <c r="F10" s="48"/>
      <c r="G10" s="33"/>
      <c r="H10" s="33"/>
      <c r="I10" s="50" t="s">
        <v>126</v>
      </c>
      <c r="J10" s="139" t="s">
        <v>1</v>
      </c>
      <c r="K10" s="21"/>
    </row>
    <row r="11" spans="1:13" ht="15" customHeight="1" x14ac:dyDescent="0.25">
      <c r="A11" s="21"/>
      <c r="B11" s="316"/>
      <c r="C11" s="316"/>
      <c r="D11" s="316"/>
      <c r="E11" s="316"/>
      <c r="F11" s="42"/>
      <c r="G11" s="32"/>
      <c r="H11" s="33"/>
      <c r="I11" s="50" t="s">
        <v>125</v>
      </c>
      <c r="J11" s="139" t="s">
        <v>1</v>
      </c>
      <c r="K11" s="21"/>
    </row>
    <row r="12" spans="1:13" ht="15" customHeight="1" x14ac:dyDescent="0.25">
      <c r="A12" s="21"/>
      <c r="B12" s="97" t="s">
        <v>101</v>
      </c>
      <c r="C12" s="49"/>
      <c r="D12" s="49"/>
      <c r="E12" s="49"/>
      <c r="F12" s="42"/>
      <c r="G12" s="33"/>
      <c r="H12" s="33"/>
      <c r="I12" s="50" t="s">
        <v>124</v>
      </c>
      <c r="J12" s="139" t="s">
        <v>1</v>
      </c>
      <c r="K12" s="21"/>
    </row>
    <row r="13" spans="1:13" ht="15" customHeight="1" x14ac:dyDescent="0.25">
      <c r="A13" s="21"/>
      <c r="B13" s="317"/>
      <c r="C13" s="318"/>
      <c r="D13" s="318"/>
      <c r="E13" s="319"/>
      <c r="F13" s="42"/>
      <c r="G13" s="33"/>
      <c r="H13" s="33"/>
      <c r="I13" s="50" t="s">
        <v>130</v>
      </c>
      <c r="J13" s="139" t="s">
        <v>102</v>
      </c>
      <c r="K13" s="21"/>
    </row>
    <row r="14" spans="1:13" ht="15" customHeight="1" x14ac:dyDescent="0.25">
      <c r="A14" s="21"/>
      <c r="B14" s="320"/>
      <c r="C14" s="321"/>
      <c r="D14" s="321"/>
      <c r="E14" s="322"/>
      <c r="F14" s="42"/>
      <c r="G14" s="33"/>
      <c r="H14" s="33"/>
      <c r="I14" s="33"/>
      <c r="J14" s="34"/>
      <c r="K14" s="21"/>
      <c r="M14" s="42"/>
    </row>
    <row r="15" spans="1:13" ht="15" customHeight="1" x14ac:dyDescent="0.25">
      <c r="A15" s="21"/>
      <c r="B15" s="34"/>
      <c r="C15" s="34"/>
      <c r="D15" s="34"/>
      <c r="E15" s="34"/>
      <c r="F15" s="37"/>
      <c r="G15" s="37"/>
      <c r="H15" s="37"/>
      <c r="I15" s="37"/>
      <c r="J15" s="37"/>
      <c r="K15" s="21"/>
      <c r="M15" s="42"/>
    </row>
    <row r="16" spans="1:13" ht="15" customHeight="1" thickBot="1" x14ac:dyDescent="0.3">
      <c r="A16" s="21"/>
      <c r="B16" s="238"/>
      <c r="C16" s="238"/>
      <c r="D16" s="3"/>
      <c r="E16" s="5"/>
      <c r="F16" s="3"/>
      <c r="G16" s="24"/>
      <c r="H16" s="238"/>
      <c r="I16" s="24"/>
      <c r="J16" s="24"/>
      <c r="K16" s="21"/>
    </row>
    <row r="17" spans="1:17" ht="16.5" thickTop="1" x14ac:dyDescent="0.25">
      <c r="A17" s="21"/>
      <c r="B17" s="100" t="s">
        <v>160</v>
      </c>
      <c r="C17" s="101"/>
      <c r="D17" s="87" t="s">
        <v>161</v>
      </c>
      <c r="E17" s="85"/>
      <c r="F17" s="85"/>
      <c r="G17" s="85"/>
      <c r="H17" s="85"/>
      <c r="I17" s="85"/>
      <c r="J17" s="86" t="s">
        <v>85</v>
      </c>
      <c r="K17" s="21"/>
    </row>
    <row r="18" spans="1:17" x14ac:dyDescent="0.25">
      <c r="A18" s="21"/>
      <c r="B18" s="323"/>
      <c r="C18" s="323"/>
      <c r="D18" s="323"/>
      <c r="E18" s="323"/>
      <c r="F18" s="323"/>
      <c r="G18" s="323"/>
      <c r="H18" s="323"/>
      <c r="I18" s="323"/>
      <c r="J18" s="323"/>
      <c r="K18" s="21"/>
    </row>
    <row r="19" spans="1:17" x14ac:dyDescent="0.25">
      <c r="A19" s="21"/>
      <c r="B19" s="50"/>
      <c r="C19" s="324" t="s">
        <v>93</v>
      </c>
      <c r="D19" s="325"/>
      <c r="E19" s="324" t="s">
        <v>97</v>
      </c>
      <c r="F19" s="325"/>
      <c r="G19" s="73" t="s">
        <v>107</v>
      </c>
      <c r="H19" s="73" t="s">
        <v>113</v>
      </c>
      <c r="I19" s="73" t="s">
        <v>114</v>
      </c>
      <c r="J19" s="73" t="s">
        <v>115</v>
      </c>
      <c r="K19" s="21"/>
    </row>
    <row r="20" spans="1:17" x14ac:dyDescent="0.25">
      <c r="A20" s="21"/>
      <c r="B20" s="15" t="s">
        <v>98</v>
      </c>
      <c r="C20" s="309" t="s">
        <v>1</v>
      </c>
      <c r="D20" s="309"/>
      <c r="E20" s="310" t="s">
        <v>1</v>
      </c>
      <c r="F20" s="310"/>
      <c r="G20" s="209"/>
      <c r="H20" s="210"/>
      <c r="I20" s="210"/>
      <c r="J20" s="210"/>
      <c r="K20" s="21"/>
    </row>
    <row r="21" spans="1:17" ht="15.75" customHeight="1" x14ac:dyDescent="0.25">
      <c r="A21" s="21"/>
      <c r="B21" s="15" t="s">
        <v>99</v>
      </c>
      <c r="C21" s="309" t="s">
        <v>1</v>
      </c>
      <c r="D21" s="309"/>
      <c r="E21" s="310" t="s">
        <v>1</v>
      </c>
      <c r="F21" s="310"/>
      <c r="G21" s="209"/>
      <c r="H21" s="210"/>
      <c r="I21" s="210"/>
      <c r="J21" s="210"/>
      <c r="K21" s="22"/>
    </row>
    <row r="22" spans="1:17" ht="15" customHeight="1" x14ac:dyDescent="0.25">
      <c r="A22" s="21"/>
      <c r="B22" s="23"/>
      <c r="C22" s="6"/>
      <c r="D22" s="6"/>
      <c r="E22" s="6"/>
      <c r="F22" s="6"/>
      <c r="G22" s="6"/>
      <c r="H22" s="6"/>
      <c r="I22" s="6"/>
      <c r="J22" s="6"/>
      <c r="K22" s="21"/>
    </row>
    <row r="23" spans="1:17" ht="15.75" thickBot="1" x14ac:dyDescent="0.3">
      <c r="A23" s="21"/>
      <c r="B23" s="9"/>
      <c r="C23" s="26"/>
      <c r="D23" s="27"/>
      <c r="E23" s="27"/>
      <c r="F23" s="27"/>
      <c r="G23" s="27"/>
      <c r="H23" s="27"/>
      <c r="I23" s="27"/>
      <c r="J23" s="27"/>
      <c r="K23" s="21"/>
    </row>
    <row r="24" spans="1:17" ht="16.5" thickTop="1" x14ac:dyDescent="0.25">
      <c r="A24" s="39"/>
      <c r="B24" s="100" t="s">
        <v>62</v>
      </c>
      <c r="C24" s="101"/>
      <c r="D24" s="267" t="s">
        <v>145</v>
      </c>
      <c r="E24" s="267"/>
      <c r="F24" s="267"/>
      <c r="G24" s="267"/>
      <c r="H24" s="267"/>
      <c r="I24" s="267"/>
      <c r="J24" s="86" t="s">
        <v>86</v>
      </c>
      <c r="K24" s="21"/>
    </row>
    <row r="25" spans="1:17" x14ac:dyDescent="0.25">
      <c r="A25" s="21"/>
      <c r="B25" s="233"/>
      <c r="C25" s="16"/>
      <c r="D25" s="268"/>
      <c r="E25" s="268"/>
      <c r="F25" s="268"/>
      <c r="G25" s="268"/>
      <c r="H25" s="268"/>
      <c r="I25" s="268"/>
      <c r="J25" s="16"/>
      <c r="K25" s="21"/>
    </row>
    <row r="26" spans="1:17" x14ac:dyDescent="0.25">
      <c r="A26" s="21"/>
      <c r="B26" s="286" t="s">
        <v>38</v>
      </c>
      <c r="C26" s="287"/>
      <c r="D26" s="287"/>
      <c r="E26" s="287"/>
      <c r="F26" s="287"/>
      <c r="G26" s="287"/>
      <c r="H26" s="288"/>
      <c r="I26" s="289" t="s">
        <v>92</v>
      </c>
      <c r="J26" s="289"/>
      <c r="K26" s="21"/>
    </row>
    <row r="27" spans="1:17" ht="15.75" thickBot="1" x14ac:dyDescent="0.3">
      <c r="A27" s="21"/>
      <c r="B27" s="131"/>
      <c r="C27" s="4"/>
      <c r="D27" s="4"/>
      <c r="E27" s="4"/>
      <c r="F27" s="4"/>
      <c r="G27" s="4"/>
      <c r="H27" s="132"/>
      <c r="I27" s="3"/>
      <c r="J27" s="3"/>
      <c r="K27" s="21"/>
    </row>
    <row r="28" spans="1:17" ht="15.75" thickTop="1" x14ac:dyDescent="0.25">
      <c r="A28" s="21"/>
      <c r="B28" s="133"/>
      <c r="C28" s="157" t="s">
        <v>63</v>
      </c>
      <c r="D28" s="158" t="s">
        <v>146</v>
      </c>
      <c r="E28" s="157" t="s">
        <v>64</v>
      </c>
      <c r="F28" s="158" t="s">
        <v>146</v>
      </c>
      <c r="G28" s="134" t="s">
        <v>8</v>
      </c>
      <c r="H28" s="74" t="s">
        <v>14</v>
      </c>
      <c r="I28" s="176" t="s">
        <v>21</v>
      </c>
      <c r="J28" s="177">
        <f>SUM(D29+F29)</f>
        <v>0</v>
      </c>
      <c r="K28" s="21"/>
    </row>
    <row r="29" spans="1:17" x14ac:dyDescent="0.25">
      <c r="A29" s="21"/>
      <c r="B29" s="60" t="s">
        <v>39</v>
      </c>
      <c r="C29" s="159">
        <v>0</v>
      </c>
      <c r="D29" s="160">
        <v>0</v>
      </c>
      <c r="E29" s="159">
        <v>0</v>
      </c>
      <c r="F29" s="160">
        <v>0</v>
      </c>
      <c r="G29" s="169">
        <v>0</v>
      </c>
      <c r="H29" s="124">
        <v>0</v>
      </c>
      <c r="I29" s="176" t="s">
        <v>22</v>
      </c>
      <c r="J29" s="178">
        <f>IF(ISNUMBER(SEARCH("Yes",G31)),D31+F31,D31+F31+D33+F33)</f>
        <v>0</v>
      </c>
      <c r="K29" s="21"/>
    </row>
    <row r="30" spans="1:17" x14ac:dyDescent="0.25">
      <c r="A30" s="21"/>
      <c r="B30" s="156"/>
      <c r="C30" s="161"/>
      <c r="D30" s="162"/>
      <c r="E30" s="171"/>
      <c r="F30" s="172"/>
      <c r="G30" s="290" t="s">
        <v>19</v>
      </c>
      <c r="H30" s="291"/>
      <c r="I30" s="176" t="s">
        <v>23</v>
      </c>
      <c r="J30" s="179">
        <f>SUM(D33+F33)</f>
        <v>0</v>
      </c>
      <c r="K30" s="21"/>
      <c r="O30" s="43"/>
      <c r="P30" s="34"/>
      <c r="Q30" s="44"/>
    </row>
    <row r="31" spans="1:17" x14ac:dyDescent="0.25">
      <c r="A31" s="21"/>
      <c r="B31" s="60" t="s">
        <v>18</v>
      </c>
      <c r="C31" s="163">
        <v>0</v>
      </c>
      <c r="D31" s="164">
        <v>0</v>
      </c>
      <c r="E31" s="159">
        <v>0</v>
      </c>
      <c r="F31" s="164">
        <v>0</v>
      </c>
      <c r="G31" s="292" t="s">
        <v>102</v>
      </c>
      <c r="H31" s="293"/>
      <c r="I31" s="176" t="s">
        <v>20</v>
      </c>
      <c r="J31" s="178">
        <f>IF(ISNUMBER(SEARCH("Windows",C37)),D35+F35,0)</f>
        <v>0</v>
      </c>
      <c r="K31" s="21"/>
      <c r="O31" s="42"/>
      <c r="Q31" s="41"/>
    </row>
    <row r="32" spans="1:17" x14ac:dyDescent="0.25">
      <c r="A32" s="21"/>
      <c r="B32" s="61"/>
      <c r="C32" s="165"/>
      <c r="D32" s="166"/>
      <c r="E32" s="165"/>
      <c r="F32" s="173"/>
      <c r="G32" s="111"/>
      <c r="H32" s="62"/>
      <c r="I32" s="176" t="s">
        <v>35</v>
      </c>
      <c r="J32" s="179">
        <f>SUM(J28:J31)</f>
        <v>0</v>
      </c>
      <c r="K32" s="21"/>
      <c r="O32" s="42"/>
      <c r="Q32" s="41"/>
    </row>
    <row r="33" spans="1:17" x14ac:dyDescent="0.25">
      <c r="A33" s="21"/>
      <c r="B33" s="60" t="s">
        <v>40</v>
      </c>
      <c r="C33" s="163">
        <v>0</v>
      </c>
      <c r="D33" s="164">
        <v>0</v>
      </c>
      <c r="E33" s="163">
        <v>0</v>
      </c>
      <c r="F33" s="164">
        <v>0</v>
      </c>
      <c r="G33" s="170"/>
      <c r="H33" s="181"/>
      <c r="I33" s="176" t="s">
        <v>36</v>
      </c>
      <c r="J33" s="178">
        <f>IF(ISNUMBER(SEARCH("Linux",C37)),D35+F35,0)</f>
        <v>0</v>
      </c>
      <c r="K33" s="21"/>
      <c r="O33" s="42"/>
      <c r="Q33" s="41"/>
    </row>
    <row r="34" spans="1:17" x14ac:dyDescent="0.25">
      <c r="A34" s="21"/>
      <c r="B34" s="156"/>
      <c r="C34" s="165"/>
      <c r="D34" s="166"/>
      <c r="E34" s="174"/>
      <c r="F34" s="175"/>
      <c r="G34" s="112" t="s">
        <v>9</v>
      </c>
      <c r="H34" s="113" t="s">
        <v>10</v>
      </c>
      <c r="I34" s="176" t="s">
        <v>37</v>
      </c>
      <c r="J34" s="178">
        <f>IF(ISNUMBER(SEARCH("Solaris",C37)),D35+F35,0)</f>
        <v>0</v>
      </c>
      <c r="K34" s="21"/>
      <c r="O34" s="42"/>
      <c r="Q34" s="41"/>
    </row>
    <row r="35" spans="1:17" ht="15.75" thickBot="1" x14ac:dyDescent="0.3">
      <c r="A35" s="21"/>
      <c r="B35" s="63" t="s">
        <v>41</v>
      </c>
      <c r="C35" s="167">
        <v>0</v>
      </c>
      <c r="D35" s="168"/>
      <c r="E35" s="167">
        <v>0</v>
      </c>
      <c r="F35" s="168"/>
      <c r="G35" s="169"/>
      <c r="H35" s="124"/>
      <c r="I35" s="176" t="s">
        <v>108</v>
      </c>
      <c r="J35" s="178">
        <f>IF(ISNUMBER(SEARCH("Yes",G31)),(D29+D31+D35),D29+D31+D33+D35)</f>
        <v>0</v>
      </c>
      <c r="K35" s="21"/>
      <c r="O35" s="42"/>
      <c r="Q35" s="41"/>
    </row>
    <row r="36" spans="1:17" ht="15.75" thickTop="1" x14ac:dyDescent="0.25">
      <c r="A36" s="21"/>
      <c r="B36" s="64"/>
      <c r="C36" s="294" t="s">
        <v>111</v>
      </c>
      <c r="D36" s="295"/>
      <c r="E36" s="296" t="s">
        <v>110</v>
      </c>
      <c r="F36" s="297"/>
      <c r="G36" s="298"/>
      <c r="H36" s="299"/>
      <c r="I36" s="176" t="s">
        <v>109</v>
      </c>
      <c r="J36" s="178">
        <f>IF(ISNUMBER(SEARCH("Yes",G31)),(F29+F31+F35),(F29+F31+F33+F35))</f>
        <v>0</v>
      </c>
      <c r="K36" s="21"/>
      <c r="O36" s="42"/>
      <c r="Q36" s="41"/>
    </row>
    <row r="37" spans="1:17" x14ac:dyDescent="0.25">
      <c r="A37" s="21"/>
      <c r="B37" s="182"/>
      <c r="C37" s="300" t="s">
        <v>112</v>
      </c>
      <c r="D37" s="300"/>
      <c r="E37" s="301"/>
      <c r="F37" s="302"/>
      <c r="G37" s="302"/>
      <c r="H37" s="303"/>
      <c r="I37" s="176" t="s">
        <v>123</v>
      </c>
      <c r="J37" s="178">
        <f>SUM(J35:J36)</f>
        <v>0</v>
      </c>
      <c r="K37" s="21"/>
      <c r="O37" s="42"/>
      <c r="Q37" s="41"/>
    </row>
    <row r="38" spans="1:17" x14ac:dyDescent="0.25">
      <c r="A38" s="21"/>
      <c r="B38" s="9"/>
      <c r="C38" s="109"/>
      <c r="D38" s="109"/>
      <c r="E38" s="110"/>
      <c r="F38" s="110"/>
      <c r="G38" s="27"/>
      <c r="H38" s="27"/>
      <c r="I38" s="40"/>
      <c r="J38" s="120" t="s">
        <v>129</v>
      </c>
      <c r="K38" s="21"/>
      <c r="O38" s="42"/>
      <c r="Q38" s="41"/>
    </row>
    <row r="39" spans="1:17" ht="15.75" thickBot="1" x14ac:dyDescent="0.3">
      <c r="A39" s="21"/>
      <c r="B39" s="9"/>
      <c r="C39" s="26"/>
      <c r="D39" s="27"/>
      <c r="E39" s="27"/>
      <c r="F39" s="27"/>
      <c r="G39" s="27"/>
      <c r="H39" s="27"/>
      <c r="I39" s="27"/>
      <c r="J39" s="27"/>
      <c r="K39" s="21"/>
    </row>
    <row r="40" spans="1:17" ht="16.5" thickTop="1" x14ac:dyDescent="0.25">
      <c r="A40" s="39"/>
      <c r="B40" s="100" t="s">
        <v>52</v>
      </c>
      <c r="C40" s="101"/>
      <c r="D40" s="87" t="s">
        <v>134</v>
      </c>
      <c r="E40" s="85"/>
      <c r="F40" s="85"/>
      <c r="G40" s="85"/>
      <c r="H40" s="85"/>
      <c r="I40" s="85"/>
      <c r="J40" s="86" t="s">
        <v>87</v>
      </c>
      <c r="K40" s="21"/>
    </row>
    <row r="41" spans="1:17" x14ac:dyDescent="0.25">
      <c r="A41" s="21"/>
      <c r="B41" s="233"/>
      <c r="C41" s="16"/>
      <c r="D41" s="16"/>
      <c r="E41" s="16"/>
      <c r="F41" s="136"/>
      <c r="G41" s="16"/>
      <c r="H41" s="16"/>
      <c r="I41" s="16"/>
      <c r="J41" s="16"/>
      <c r="K41" s="21"/>
    </row>
    <row r="42" spans="1:17" ht="15" customHeight="1" x14ac:dyDescent="0.25">
      <c r="A42" s="21"/>
      <c r="B42" s="304"/>
      <c r="C42" s="305"/>
      <c r="D42" s="305"/>
      <c r="E42" s="306" t="s">
        <v>122</v>
      </c>
      <c r="F42" s="307"/>
      <c r="G42" s="135"/>
      <c r="H42" s="33"/>
      <c r="I42" s="33"/>
      <c r="J42" s="33"/>
      <c r="K42" s="21"/>
    </row>
    <row r="43" spans="1:17" ht="16.5" customHeight="1" x14ac:dyDescent="0.25">
      <c r="A43" s="21"/>
      <c r="B43" s="140"/>
      <c r="C43" s="17" t="s">
        <v>0</v>
      </c>
      <c r="D43" s="141" t="s">
        <v>34</v>
      </c>
      <c r="E43" s="149" t="s">
        <v>144</v>
      </c>
      <c r="F43" s="183" t="s">
        <v>143</v>
      </c>
      <c r="G43" s="42"/>
      <c r="H43" s="21"/>
      <c r="I43" s="33"/>
      <c r="J43" s="33"/>
      <c r="K43" s="21"/>
    </row>
    <row r="44" spans="1:17" x14ac:dyDescent="0.25">
      <c r="A44" s="21"/>
      <c r="B44" s="142" t="s">
        <v>4</v>
      </c>
      <c r="C44" s="223"/>
      <c r="D44" s="224">
        <v>0</v>
      </c>
      <c r="E44" s="205">
        <f>IF(D44&gt;0,C149/D44,0)</f>
        <v>0</v>
      </c>
      <c r="F44" s="206">
        <f>IF(C149&gt;0,D44-C149,0)</f>
        <v>0</v>
      </c>
      <c r="G44" s="33"/>
      <c r="H44" s="21"/>
      <c r="I44" s="33"/>
      <c r="J44" s="33"/>
      <c r="K44" s="21"/>
    </row>
    <row r="45" spans="1:17" x14ac:dyDescent="0.25">
      <c r="A45" s="21"/>
      <c r="B45" s="142" t="s">
        <v>5</v>
      </c>
      <c r="C45" s="223"/>
      <c r="D45" s="224"/>
      <c r="E45" s="205">
        <f>IF(D45&gt;0,C153/D45,0)</f>
        <v>0</v>
      </c>
      <c r="F45" s="206">
        <f>IF(C153&gt;0,D45-C153,0)</f>
        <v>0</v>
      </c>
      <c r="G45" s="33"/>
      <c r="H45" s="21"/>
      <c r="I45" s="33"/>
      <c r="K45" s="21"/>
    </row>
    <row r="46" spans="1:17" x14ac:dyDescent="0.25">
      <c r="A46" s="21"/>
      <c r="B46" s="142" t="s">
        <v>6</v>
      </c>
      <c r="C46" s="223"/>
      <c r="D46" s="224">
        <v>0</v>
      </c>
      <c r="E46" s="205">
        <f>IF(D46&gt;0,C155/D46,0)</f>
        <v>0</v>
      </c>
      <c r="F46" s="206">
        <f>IF(C151&gt;0,D46-C151,0)</f>
        <v>0</v>
      </c>
      <c r="G46" s="42"/>
      <c r="H46" s="21"/>
      <c r="I46" s="33"/>
      <c r="J46" s="33"/>
      <c r="K46" s="21"/>
    </row>
    <row r="47" spans="1:17" x14ac:dyDescent="0.25">
      <c r="A47" s="21"/>
      <c r="B47" s="137" t="s">
        <v>96</v>
      </c>
      <c r="C47" s="223"/>
      <c r="D47" s="224">
        <v>0</v>
      </c>
      <c r="E47" s="184"/>
      <c r="F47" s="185"/>
      <c r="G47" s="135"/>
      <c r="H47" s="33"/>
      <c r="I47" s="33"/>
      <c r="J47" s="33"/>
      <c r="K47" s="21"/>
    </row>
    <row r="48" spans="1:17" x14ac:dyDescent="0.25">
      <c r="A48" s="21"/>
      <c r="B48" s="137" t="s">
        <v>1</v>
      </c>
      <c r="C48" s="223"/>
      <c r="D48" s="224">
        <v>0</v>
      </c>
      <c r="E48" s="186"/>
      <c r="F48" s="187"/>
      <c r="G48" s="135"/>
      <c r="H48" s="33"/>
      <c r="I48" s="33"/>
      <c r="J48" s="33"/>
      <c r="K48" s="21"/>
    </row>
    <row r="49" spans="1:11" x14ac:dyDescent="0.25">
      <c r="A49" s="21"/>
      <c r="B49" s="137" t="s">
        <v>1</v>
      </c>
      <c r="C49" s="223"/>
      <c r="D49" s="224">
        <v>0</v>
      </c>
      <c r="E49" s="186"/>
      <c r="F49" s="187"/>
      <c r="G49" s="42"/>
      <c r="H49" s="33"/>
      <c r="I49" s="33"/>
      <c r="J49" s="33"/>
      <c r="K49" s="21"/>
    </row>
    <row r="50" spans="1:11" x14ac:dyDescent="0.25">
      <c r="A50" s="21"/>
      <c r="B50" s="142" t="s">
        <v>7</v>
      </c>
      <c r="C50" s="207">
        <f>SUM(C44:C49)</f>
        <v>0</v>
      </c>
      <c r="D50" s="208">
        <f>SUM(D44:D49)</f>
        <v>0</v>
      </c>
      <c r="E50" s="202"/>
      <c r="F50" s="203"/>
      <c r="G50" s="33"/>
      <c r="H50" s="33"/>
      <c r="I50" s="33"/>
      <c r="J50" s="33"/>
      <c r="K50" s="21"/>
    </row>
    <row r="51" spans="1:11" x14ac:dyDescent="0.25">
      <c r="A51" s="21"/>
      <c r="B51" s="7"/>
      <c r="C51" s="17"/>
      <c r="D51" s="18"/>
      <c r="E51" s="18"/>
      <c r="F51" s="102"/>
      <c r="G51" s="123"/>
      <c r="H51" s="88"/>
      <c r="I51" s="27"/>
      <c r="J51" s="27"/>
      <c r="K51" s="21"/>
    </row>
    <row r="52" spans="1:11" ht="15.75" thickBot="1" x14ac:dyDescent="0.3">
      <c r="A52" s="21"/>
      <c r="B52" s="24"/>
      <c r="C52" s="24"/>
      <c r="D52" s="24"/>
      <c r="E52" s="24"/>
      <c r="F52" s="236"/>
      <c r="G52" s="236"/>
      <c r="H52" s="236"/>
      <c r="I52" s="236"/>
      <c r="J52" s="236"/>
      <c r="K52" s="21"/>
    </row>
    <row r="53" spans="1:11" ht="16.5" thickTop="1" x14ac:dyDescent="0.25">
      <c r="A53" s="21"/>
      <c r="B53" s="105" t="s">
        <v>11</v>
      </c>
      <c r="C53" s="101"/>
      <c r="D53" s="87" t="s">
        <v>95</v>
      </c>
      <c r="E53" s="85"/>
      <c r="F53" s="85"/>
      <c r="G53" s="85"/>
      <c r="H53" s="85"/>
      <c r="I53" s="85"/>
      <c r="J53" s="86" t="s">
        <v>88</v>
      </c>
      <c r="K53" s="21"/>
    </row>
    <row r="54" spans="1:11" x14ac:dyDescent="0.25">
      <c r="A54" s="21"/>
      <c r="B54" s="308"/>
      <c r="C54" s="308"/>
      <c r="D54" s="308"/>
      <c r="E54" s="308"/>
      <c r="F54" s="308"/>
      <c r="G54" s="308"/>
      <c r="H54" s="308"/>
      <c r="I54" s="308"/>
      <c r="J54" s="308"/>
      <c r="K54" s="21"/>
    </row>
    <row r="55" spans="1:11" x14ac:dyDescent="0.25">
      <c r="A55" s="21"/>
      <c r="B55" s="11"/>
      <c r="C55" s="8"/>
      <c r="D55" s="12"/>
      <c r="E55" s="28"/>
      <c r="F55" s="28"/>
      <c r="G55" s="28"/>
      <c r="H55" s="28"/>
      <c r="I55" s="28"/>
      <c r="J55" s="28"/>
      <c r="K55" s="21"/>
    </row>
    <row r="56" spans="1:11" x14ac:dyDescent="0.25">
      <c r="A56" s="21"/>
      <c r="B56" s="23"/>
      <c r="C56" s="12" t="s">
        <v>3</v>
      </c>
      <c r="D56" s="57"/>
      <c r="E56" s="28"/>
      <c r="F56" s="28"/>
      <c r="G56" s="28"/>
      <c r="H56" s="28"/>
      <c r="I56" s="28"/>
      <c r="J56" s="28"/>
      <c r="K56" s="21"/>
    </row>
    <row r="57" spans="1:11" x14ac:dyDescent="0.25">
      <c r="B57" s="28"/>
      <c r="C57" s="28"/>
      <c r="D57" s="28"/>
      <c r="E57" s="28"/>
      <c r="F57" s="28"/>
      <c r="G57" s="28"/>
      <c r="H57" s="28"/>
      <c r="I57" s="28"/>
      <c r="J57" s="23"/>
      <c r="K57" s="21"/>
    </row>
    <row r="58" spans="1:11" ht="33" customHeight="1" x14ac:dyDescent="0.25">
      <c r="A58" s="21"/>
      <c r="B58" s="284" t="s">
        <v>17</v>
      </c>
      <c r="C58" s="285"/>
      <c r="D58" s="235" t="s">
        <v>66</v>
      </c>
      <c r="E58" s="114" t="s">
        <v>65</v>
      </c>
      <c r="F58" s="235" t="s">
        <v>135</v>
      </c>
      <c r="G58" s="235" t="s">
        <v>46</v>
      </c>
      <c r="H58" s="114" t="s">
        <v>53</v>
      </c>
      <c r="I58" s="235" t="s">
        <v>44</v>
      </c>
      <c r="J58" s="108" t="s">
        <v>45</v>
      </c>
      <c r="K58" s="21"/>
    </row>
    <row r="59" spans="1:11" x14ac:dyDescent="0.25">
      <c r="A59" s="21"/>
      <c r="B59" s="279" t="s">
        <v>1</v>
      </c>
      <c r="C59" s="279"/>
      <c r="D59" s="232" t="s">
        <v>1</v>
      </c>
      <c r="E59" s="69"/>
      <c r="F59" s="70" t="s">
        <v>1</v>
      </c>
      <c r="G59" s="232" t="s">
        <v>1</v>
      </c>
      <c r="H59" s="71"/>
      <c r="I59" s="71"/>
      <c r="J59" s="72"/>
      <c r="K59" s="21"/>
    </row>
    <row r="60" spans="1:11" x14ac:dyDescent="0.25">
      <c r="A60" s="21"/>
      <c r="B60" s="279" t="s">
        <v>1</v>
      </c>
      <c r="C60" s="279"/>
      <c r="D60" s="232" t="s">
        <v>1</v>
      </c>
      <c r="E60" s="71"/>
      <c r="F60" s="70" t="s">
        <v>1</v>
      </c>
      <c r="G60" s="232" t="s">
        <v>1</v>
      </c>
      <c r="H60" s="71"/>
      <c r="I60" s="71"/>
      <c r="J60" s="72"/>
      <c r="K60" s="21"/>
    </row>
    <row r="61" spans="1:11" x14ac:dyDescent="0.25">
      <c r="A61" s="21"/>
      <c r="B61" s="279" t="s">
        <v>1</v>
      </c>
      <c r="C61" s="279"/>
      <c r="D61" s="232" t="s">
        <v>1</v>
      </c>
      <c r="E61" s="71"/>
      <c r="F61" s="70" t="s">
        <v>1</v>
      </c>
      <c r="G61" s="232" t="s">
        <v>1</v>
      </c>
      <c r="H61" s="71"/>
      <c r="I61" s="71"/>
      <c r="J61" s="72"/>
      <c r="K61" s="21"/>
    </row>
    <row r="62" spans="1:11" x14ac:dyDescent="0.25">
      <c r="A62" s="21"/>
      <c r="B62" s="279" t="s">
        <v>1</v>
      </c>
      <c r="C62" s="279"/>
      <c r="D62" s="232" t="s">
        <v>1</v>
      </c>
      <c r="E62" s="71"/>
      <c r="F62" s="70" t="s">
        <v>1</v>
      </c>
      <c r="G62" s="232" t="s">
        <v>1</v>
      </c>
      <c r="H62" s="71"/>
      <c r="I62" s="71"/>
      <c r="J62" s="72"/>
      <c r="K62" s="21"/>
    </row>
    <row r="63" spans="1:11" x14ac:dyDescent="0.25">
      <c r="A63" s="21"/>
      <c r="B63" s="279" t="s">
        <v>1</v>
      </c>
      <c r="C63" s="279"/>
      <c r="D63" s="232" t="s">
        <v>1</v>
      </c>
      <c r="E63" s="71"/>
      <c r="F63" s="70" t="s">
        <v>1</v>
      </c>
      <c r="G63" s="232" t="s">
        <v>1</v>
      </c>
      <c r="H63" s="71"/>
      <c r="I63" s="71"/>
      <c r="J63" s="72"/>
      <c r="K63" s="21"/>
    </row>
    <row r="64" spans="1:11" x14ac:dyDescent="0.25">
      <c r="A64" s="21"/>
      <c r="B64" s="279" t="s">
        <v>1</v>
      </c>
      <c r="C64" s="279"/>
      <c r="D64" s="232" t="s">
        <v>1</v>
      </c>
      <c r="E64" s="71"/>
      <c r="F64" s="70" t="s">
        <v>1</v>
      </c>
      <c r="G64" s="232" t="s">
        <v>1</v>
      </c>
      <c r="H64" s="71"/>
      <c r="I64" s="71"/>
      <c r="J64" s="72"/>
      <c r="K64" s="21"/>
    </row>
    <row r="65" spans="1:11" x14ac:dyDescent="0.25">
      <c r="A65" s="21"/>
      <c r="B65" s="4"/>
      <c r="C65" s="3"/>
      <c r="D65" s="10"/>
      <c r="E65" s="10"/>
      <c r="F65" s="10"/>
      <c r="G65" s="24"/>
      <c r="H65" s="125">
        <f>SUM(H59:H64)</f>
        <v>0</v>
      </c>
      <c r="I65" s="125">
        <f>SUM(I59:I64)</f>
        <v>0</v>
      </c>
      <c r="J65" s="125">
        <f>SUM(J59:J64)</f>
        <v>0</v>
      </c>
      <c r="K65" s="21"/>
    </row>
    <row r="66" spans="1:11" x14ac:dyDescent="0.25">
      <c r="A66" s="21"/>
      <c r="B66" s="23"/>
      <c r="C66" s="29"/>
      <c r="D66" s="20"/>
      <c r="E66" s="234" t="s">
        <v>56</v>
      </c>
      <c r="F66" s="204" t="s">
        <v>1</v>
      </c>
      <c r="G66" s="24"/>
      <c r="H66" s="28"/>
      <c r="I66" s="30"/>
      <c r="J66" s="30"/>
      <c r="K66" s="21"/>
    </row>
    <row r="67" spans="1:11" x14ac:dyDescent="0.25">
      <c r="A67" s="21"/>
      <c r="B67" s="24"/>
      <c r="C67" s="234"/>
      <c r="D67" s="234"/>
      <c r="E67" s="234" t="s">
        <v>57</v>
      </c>
      <c r="F67" s="204" t="s">
        <v>1</v>
      </c>
      <c r="G67" s="36"/>
      <c r="H67" s="32"/>
      <c r="I67" s="38"/>
      <c r="J67" s="31"/>
      <c r="K67" s="20"/>
    </row>
    <row r="68" spans="1:11" x14ac:dyDescent="0.25">
      <c r="A68" s="21"/>
      <c r="B68" s="24"/>
      <c r="C68" s="23"/>
      <c r="D68" s="234"/>
      <c r="E68" s="234" t="s">
        <v>58</v>
      </c>
      <c r="F68" s="204" t="s">
        <v>1</v>
      </c>
      <c r="G68" s="36"/>
      <c r="H68" s="32"/>
      <c r="I68" s="38"/>
      <c r="J68" s="31"/>
      <c r="K68" s="21"/>
    </row>
    <row r="69" spans="1:11" x14ac:dyDescent="0.25">
      <c r="A69" s="21"/>
      <c r="B69" s="24"/>
      <c r="C69" s="234"/>
      <c r="D69" s="234"/>
      <c r="E69" s="234"/>
      <c r="F69" s="36"/>
      <c r="G69" s="115"/>
      <c r="H69" s="51"/>
      <c r="I69" s="59"/>
      <c r="J69" s="31"/>
      <c r="K69" s="21"/>
    </row>
    <row r="70" spans="1:11" ht="15.75" thickBot="1" x14ac:dyDescent="0.3">
      <c r="A70" s="21"/>
      <c r="B70" s="24"/>
      <c r="C70" s="23"/>
      <c r="D70" s="234"/>
      <c r="E70" s="234"/>
      <c r="F70" s="36"/>
      <c r="G70" s="119"/>
      <c r="H70" s="119"/>
      <c r="I70" s="31"/>
      <c r="J70" s="31"/>
      <c r="K70" s="21"/>
    </row>
    <row r="71" spans="1:11" ht="16.5" thickTop="1" x14ac:dyDescent="0.25">
      <c r="A71" s="21"/>
      <c r="B71" s="101" t="s">
        <v>59</v>
      </c>
      <c r="C71" s="101"/>
      <c r="D71" s="87" t="s">
        <v>82</v>
      </c>
      <c r="E71" s="85"/>
      <c r="F71" s="85"/>
      <c r="G71" s="85"/>
      <c r="H71" s="85"/>
      <c r="I71" s="85"/>
      <c r="J71" s="86" t="s">
        <v>89</v>
      </c>
      <c r="K71" s="21"/>
    </row>
    <row r="72" spans="1:11" x14ac:dyDescent="0.25">
      <c r="A72" s="21"/>
      <c r="B72" s="24"/>
      <c r="C72" s="234"/>
      <c r="D72" s="234"/>
      <c r="E72" s="234"/>
      <c r="F72" s="234"/>
      <c r="G72" s="51"/>
      <c r="H72" s="51"/>
      <c r="I72" s="59"/>
      <c r="J72" s="31"/>
      <c r="K72" s="21"/>
    </row>
    <row r="73" spans="1:11" ht="15.75" customHeight="1" x14ac:dyDescent="0.25">
      <c r="A73" s="21"/>
      <c r="B73" s="188" t="s">
        <v>33</v>
      </c>
      <c r="C73" s="189" t="s">
        <v>94</v>
      </c>
      <c r="D73" s="280" t="s">
        <v>136</v>
      </c>
      <c r="E73" s="280"/>
      <c r="F73" s="280"/>
      <c r="G73" s="280"/>
      <c r="H73" s="280"/>
      <c r="I73" s="231" t="s">
        <v>15</v>
      </c>
      <c r="J73" s="191" t="s">
        <v>90</v>
      </c>
      <c r="K73" s="21"/>
    </row>
    <row r="74" spans="1:11" x14ac:dyDescent="0.25">
      <c r="A74" s="21"/>
      <c r="B74" s="116" t="s">
        <v>1</v>
      </c>
      <c r="C74" s="117" t="s">
        <v>1</v>
      </c>
      <c r="D74" s="281"/>
      <c r="E74" s="282"/>
      <c r="F74" s="282"/>
      <c r="G74" s="282"/>
      <c r="H74" s="283"/>
      <c r="I74" s="118"/>
      <c r="J74" s="118"/>
      <c r="K74" s="21"/>
    </row>
    <row r="75" spans="1:11" ht="15.75" customHeight="1" x14ac:dyDescent="0.25">
      <c r="A75" s="21"/>
      <c r="B75" s="83" t="s">
        <v>1</v>
      </c>
      <c r="C75" s="232" t="s">
        <v>1</v>
      </c>
      <c r="D75" s="276"/>
      <c r="E75" s="277"/>
      <c r="F75" s="277"/>
      <c r="G75" s="277"/>
      <c r="H75" s="278"/>
      <c r="I75" s="84"/>
      <c r="J75" s="84"/>
      <c r="K75" s="21"/>
    </row>
    <row r="76" spans="1:11" ht="15.75" customHeight="1" x14ac:dyDescent="0.25">
      <c r="A76" s="21"/>
      <c r="B76" s="83" t="s">
        <v>1</v>
      </c>
      <c r="C76" s="232" t="s">
        <v>1</v>
      </c>
      <c r="D76" s="276"/>
      <c r="E76" s="277"/>
      <c r="F76" s="277"/>
      <c r="G76" s="277"/>
      <c r="H76" s="278"/>
      <c r="I76" s="84"/>
      <c r="J76" s="84"/>
      <c r="K76" s="21"/>
    </row>
    <row r="77" spans="1:11" ht="15.75" customHeight="1" x14ac:dyDescent="0.25">
      <c r="A77" s="21"/>
      <c r="B77" s="83" t="s">
        <v>1</v>
      </c>
      <c r="C77" s="232" t="s">
        <v>1</v>
      </c>
      <c r="D77" s="276"/>
      <c r="E77" s="277"/>
      <c r="F77" s="277"/>
      <c r="G77" s="277"/>
      <c r="H77" s="278"/>
      <c r="I77" s="84"/>
      <c r="J77" s="84"/>
      <c r="K77" s="21"/>
    </row>
    <row r="78" spans="1:11" ht="15.75" customHeight="1" x14ac:dyDescent="0.25">
      <c r="A78" s="21"/>
      <c r="B78" s="83" t="s">
        <v>1</v>
      </c>
      <c r="C78" s="232" t="s">
        <v>1</v>
      </c>
      <c r="D78" s="276"/>
      <c r="E78" s="277"/>
      <c r="F78" s="277"/>
      <c r="G78" s="277"/>
      <c r="H78" s="278"/>
      <c r="I78" s="84"/>
      <c r="J78" s="84"/>
      <c r="K78" s="21"/>
    </row>
    <row r="79" spans="1:11" ht="15.75" customHeight="1" x14ac:dyDescent="0.25">
      <c r="A79" s="21"/>
      <c r="B79" s="9"/>
      <c r="C79" s="25"/>
      <c r="D79" s="25"/>
      <c r="E79" s="27"/>
      <c r="F79" s="27"/>
      <c r="G79" s="27"/>
      <c r="H79" s="27"/>
      <c r="I79" s="40"/>
      <c r="J79" s="120" t="s">
        <v>91</v>
      </c>
      <c r="K79" s="21"/>
    </row>
    <row r="80" spans="1:11" ht="15.75" thickBot="1" x14ac:dyDescent="0.3">
      <c r="A80" s="21"/>
      <c r="B80" s="4"/>
      <c r="C80" s="3"/>
      <c r="D80" s="10"/>
      <c r="E80" s="10"/>
      <c r="F80" s="10"/>
      <c r="G80" s="10"/>
      <c r="H80" s="10"/>
      <c r="I80" s="10"/>
      <c r="J80" s="10"/>
      <c r="K80" s="21"/>
    </row>
    <row r="81" spans="1:11" ht="16.5" thickTop="1" x14ac:dyDescent="0.25">
      <c r="A81" s="21"/>
      <c r="B81" s="101" t="s">
        <v>42</v>
      </c>
      <c r="C81" s="101"/>
      <c r="D81" s="87" t="s">
        <v>60</v>
      </c>
      <c r="E81" s="85"/>
      <c r="F81" s="85"/>
      <c r="G81" s="85"/>
      <c r="H81" s="85"/>
      <c r="I81" s="85"/>
      <c r="J81" s="86" t="s">
        <v>89</v>
      </c>
      <c r="K81" s="21"/>
    </row>
    <row r="82" spans="1:11" x14ac:dyDescent="0.25">
      <c r="A82" s="21"/>
      <c r="B82" s="5"/>
      <c r="C82" s="2"/>
      <c r="D82" s="5"/>
      <c r="E82" s="5"/>
      <c r="F82" s="2"/>
      <c r="G82" s="2"/>
      <c r="H82" s="2"/>
      <c r="I82" s="2"/>
      <c r="J82" s="2"/>
      <c r="K82" s="21"/>
    </row>
    <row r="83" spans="1:11" ht="30" customHeight="1" x14ac:dyDescent="0.25">
      <c r="A83" s="21"/>
      <c r="B83" s="79" t="s">
        <v>137</v>
      </c>
      <c r="C83" s="265" t="s">
        <v>43</v>
      </c>
      <c r="D83" s="265"/>
      <c r="E83" s="265"/>
      <c r="F83" s="80"/>
      <c r="G83" s="80" t="s">
        <v>138</v>
      </c>
      <c r="H83" s="81" t="s">
        <v>12</v>
      </c>
      <c r="I83" s="80" t="s">
        <v>15</v>
      </c>
      <c r="J83" s="82" t="s">
        <v>34</v>
      </c>
      <c r="K83" s="21"/>
    </row>
    <row r="84" spans="1:11" x14ac:dyDescent="0.25">
      <c r="A84" s="21"/>
      <c r="B84" s="75" t="s">
        <v>1</v>
      </c>
      <c r="C84" s="128"/>
      <c r="D84" s="129"/>
      <c r="E84" s="129"/>
      <c r="F84" s="130"/>
      <c r="G84" s="76" t="s">
        <v>1</v>
      </c>
      <c r="H84" s="77"/>
      <c r="I84" s="78"/>
      <c r="J84" s="78"/>
      <c r="K84" s="21"/>
    </row>
    <row r="85" spans="1:11" x14ac:dyDescent="0.25">
      <c r="A85" s="21"/>
      <c r="B85" s="65" t="s">
        <v>1</v>
      </c>
      <c r="C85" s="128"/>
      <c r="D85" s="129"/>
      <c r="E85" s="129"/>
      <c r="F85" s="130"/>
      <c r="G85" s="66" t="s">
        <v>1</v>
      </c>
      <c r="H85" s="67"/>
      <c r="I85" s="68"/>
      <c r="J85" s="68"/>
      <c r="K85" s="21"/>
    </row>
    <row r="86" spans="1:11" x14ac:dyDescent="0.25">
      <c r="A86" s="21"/>
      <c r="B86" s="65" t="s">
        <v>1</v>
      </c>
      <c r="C86" s="128"/>
      <c r="D86" s="129"/>
      <c r="E86" s="129"/>
      <c r="F86" s="130"/>
      <c r="G86" s="66" t="s">
        <v>1</v>
      </c>
      <c r="H86" s="67"/>
      <c r="I86" s="68"/>
      <c r="J86" s="68"/>
      <c r="K86" s="21"/>
    </row>
    <row r="87" spans="1:11" x14ac:dyDescent="0.25">
      <c r="A87" s="21"/>
      <c r="B87" s="65" t="s">
        <v>1</v>
      </c>
      <c r="C87" s="128"/>
      <c r="D87" s="129"/>
      <c r="E87" s="129"/>
      <c r="F87" s="130"/>
      <c r="G87" s="66" t="s">
        <v>1</v>
      </c>
      <c r="H87" s="67"/>
      <c r="I87" s="68"/>
      <c r="J87" s="68"/>
      <c r="K87" s="21"/>
    </row>
    <row r="88" spans="1:11" x14ac:dyDescent="0.25">
      <c r="A88" s="21"/>
      <c r="B88" s="65" t="s">
        <v>1</v>
      </c>
      <c r="C88" s="128"/>
      <c r="D88" s="129"/>
      <c r="E88" s="129"/>
      <c r="F88" s="130"/>
      <c r="G88" s="66" t="s">
        <v>1</v>
      </c>
      <c r="H88" s="67"/>
      <c r="I88" s="68"/>
      <c r="J88" s="68"/>
      <c r="K88" s="21"/>
    </row>
    <row r="89" spans="1:11" x14ac:dyDescent="0.25">
      <c r="A89" s="21"/>
      <c r="B89" s="65" t="s">
        <v>1</v>
      </c>
      <c r="C89" s="128"/>
      <c r="D89" s="129"/>
      <c r="E89" s="129"/>
      <c r="F89" s="130"/>
      <c r="G89" s="66" t="s">
        <v>1</v>
      </c>
      <c r="H89" s="67"/>
      <c r="I89" s="68"/>
      <c r="J89" s="68"/>
      <c r="K89" s="21"/>
    </row>
    <row r="90" spans="1:11" x14ac:dyDescent="0.25">
      <c r="A90" s="21"/>
      <c r="B90" s="65" t="s">
        <v>1</v>
      </c>
      <c r="C90" s="128"/>
      <c r="D90" s="129"/>
      <c r="E90" s="129"/>
      <c r="F90" s="130"/>
      <c r="G90" s="66" t="s">
        <v>1</v>
      </c>
      <c r="H90" s="67"/>
      <c r="I90" s="68"/>
      <c r="J90" s="68"/>
      <c r="K90" s="21"/>
    </row>
    <row r="91" spans="1:11" x14ac:dyDescent="0.25">
      <c r="A91" s="21"/>
      <c r="B91" s="65" t="s">
        <v>1</v>
      </c>
      <c r="C91" s="128"/>
      <c r="D91" s="129"/>
      <c r="E91" s="129"/>
      <c r="F91" s="130"/>
      <c r="G91" s="66" t="s">
        <v>1</v>
      </c>
      <c r="H91" s="67"/>
      <c r="I91" s="68"/>
      <c r="J91" s="68"/>
      <c r="K91" s="21"/>
    </row>
    <row r="92" spans="1:11" x14ac:dyDescent="0.25">
      <c r="A92" s="21"/>
      <c r="B92" s="65" t="s">
        <v>1</v>
      </c>
      <c r="C92" s="128"/>
      <c r="D92" s="129"/>
      <c r="E92" s="129"/>
      <c r="F92" s="130"/>
      <c r="G92" s="66" t="s">
        <v>1</v>
      </c>
      <c r="H92" s="67"/>
      <c r="I92" s="68"/>
      <c r="J92" s="68"/>
      <c r="K92" s="21"/>
    </row>
    <row r="93" spans="1:11" x14ac:dyDescent="0.25">
      <c r="A93" s="21"/>
      <c r="B93" s="65" t="s">
        <v>1</v>
      </c>
      <c r="C93" s="128"/>
      <c r="D93" s="129"/>
      <c r="E93" s="129"/>
      <c r="F93" s="130"/>
      <c r="G93" s="66" t="s">
        <v>1</v>
      </c>
      <c r="H93" s="67"/>
      <c r="I93" s="68"/>
      <c r="J93" s="68"/>
      <c r="K93" s="21"/>
    </row>
    <row r="94" spans="1:11" x14ac:dyDescent="0.25">
      <c r="A94" s="21"/>
      <c r="B94" s="266"/>
      <c r="C94" s="266"/>
      <c r="D94" s="266"/>
      <c r="E94" s="5"/>
      <c r="F94" s="239"/>
      <c r="G94" s="238"/>
      <c r="H94" s="13"/>
      <c r="I94" s="127">
        <f>SUM(I84:I93)</f>
        <v>0</v>
      </c>
      <c r="J94" s="127">
        <f>SUM(J84:J93)</f>
        <v>0</v>
      </c>
      <c r="K94" s="21"/>
    </row>
    <row r="95" spans="1:11" ht="15.75" thickBot="1" x14ac:dyDescent="0.3">
      <c r="A95" s="21"/>
      <c r="B95" s="238"/>
      <c r="C95" s="238"/>
      <c r="D95" s="238"/>
      <c r="E95" s="5"/>
      <c r="F95" s="239"/>
      <c r="G95" s="238"/>
      <c r="H95" s="13"/>
      <c r="I95" s="127"/>
      <c r="J95" s="127"/>
      <c r="K95" s="21"/>
    </row>
    <row r="96" spans="1:11" ht="16.5" thickTop="1" x14ac:dyDescent="0.25">
      <c r="A96" s="21"/>
      <c r="B96" s="101" t="s">
        <v>103</v>
      </c>
      <c r="C96" s="101"/>
      <c r="D96" s="267" t="s">
        <v>133</v>
      </c>
      <c r="E96" s="267"/>
      <c r="F96" s="267"/>
      <c r="G96" s="267"/>
      <c r="H96" s="267"/>
      <c r="I96" s="267"/>
      <c r="J96" s="86" t="s">
        <v>89</v>
      </c>
      <c r="K96" s="21"/>
    </row>
    <row r="97" spans="1:11" ht="26.25" customHeight="1" x14ac:dyDescent="0.25">
      <c r="A97" s="21"/>
      <c r="B97" s="5"/>
      <c r="C97" s="2"/>
      <c r="D97" s="268"/>
      <c r="E97" s="268"/>
      <c r="F97" s="268"/>
      <c r="G97" s="268"/>
      <c r="H97" s="268"/>
      <c r="I97" s="268"/>
      <c r="J97" s="2"/>
      <c r="K97" s="21"/>
    </row>
    <row r="98" spans="1:11" x14ac:dyDescent="0.25">
      <c r="A98" s="21"/>
      <c r="B98" s="5"/>
      <c r="C98" s="2"/>
      <c r="D98" s="237"/>
      <c r="E98" s="237"/>
      <c r="F98" s="237"/>
      <c r="G98" s="237"/>
      <c r="H98" s="237"/>
      <c r="I98" s="237"/>
      <c r="J98" s="2"/>
      <c r="K98" s="21"/>
    </row>
    <row r="99" spans="1:11" ht="15" customHeight="1" x14ac:dyDescent="0.25">
      <c r="A99" s="21"/>
      <c r="B99" s="5"/>
      <c r="C99" s="2"/>
      <c r="D99" s="268" t="s">
        <v>105</v>
      </c>
      <c r="E99" s="268"/>
      <c r="F99" s="269" t="s">
        <v>1</v>
      </c>
      <c r="G99" s="270"/>
      <c r="H99" s="237"/>
      <c r="I99" s="237"/>
      <c r="J99" s="2"/>
      <c r="K99" s="21"/>
    </row>
    <row r="100" spans="1:11" ht="15" customHeight="1" x14ac:dyDescent="0.25">
      <c r="A100" s="21"/>
      <c r="B100" s="5"/>
      <c r="C100" s="2"/>
      <c r="D100" s="268" t="s">
        <v>106</v>
      </c>
      <c r="E100" s="268"/>
      <c r="F100" s="269" t="s">
        <v>1</v>
      </c>
      <c r="G100" s="270"/>
      <c r="H100" s="237"/>
      <c r="I100" s="237"/>
      <c r="J100" s="2"/>
      <c r="K100" s="21"/>
    </row>
    <row r="101" spans="1:11" ht="15" customHeight="1" x14ac:dyDescent="0.25">
      <c r="A101" s="21"/>
      <c r="B101" s="5"/>
      <c r="C101" s="2"/>
      <c r="D101" s="268" t="s">
        <v>104</v>
      </c>
      <c r="E101" s="268"/>
      <c r="F101" s="269" t="s">
        <v>1</v>
      </c>
      <c r="G101" s="270"/>
      <c r="H101" s="237"/>
      <c r="I101" s="237"/>
      <c r="J101" s="2"/>
      <c r="K101" s="21"/>
    </row>
    <row r="102" spans="1:11" ht="15" customHeight="1" x14ac:dyDescent="0.25">
      <c r="A102" s="21"/>
      <c r="B102" s="194"/>
      <c r="C102" s="195"/>
      <c r="D102" s="195"/>
      <c r="E102" s="195"/>
      <c r="F102" s="195"/>
      <c r="G102" s="195"/>
      <c r="H102" s="196"/>
      <c r="I102" s="197"/>
      <c r="J102" s="197"/>
      <c r="K102" s="21"/>
    </row>
    <row r="103" spans="1:11" ht="15.75" thickBot="1" x14ac:dyDescent="0.3">
      <c r="A103" s="33"/>
      <c r="B103" s="33"/>
      <c r="C103" s="33"/>
      <c r="D103" s="34"/>
      <c r="E103" s="34"/>
      <c r="F103" s="34"/>
      <c r="G103" s="34"/>
      <c r="H103" s="34"/>
      <c r="I103" s="33"/>
      <c r="J103" s="33"/>
      <c r="K103" s="32"/>
    </row>
    <row r="104" spans="1:11" ht="16.5" thickTop="1" x14ac:dyDescent="0.25">
      <c r="A104" s="33"/>
      <c r="B104" s="104" t="s">
        <v>61</v>
      </c>
      <c r="C104" s="103"/>
      <c r="D104" s="267" t="s">
        <v>154</v>
      </c>
      <c r="E104" s="267"/>
      <c r="F104" s="267"/>
      <c r="G104" s="267"/>
      <c r="H104" s="267"/>
      <c r="I104" s="267"/>
      <c r="J104" s="86" t="s">
        <v>13</v>
      </c>
      <c r="K104" s="32"/>
    </row>
    <row r="105" spans="1:11" x14ac:dyDescent="0.25">
      <c r="A105" s="33"/>
      <c r="B105" s="5"/>
      <c r="C105" s="2"/>
      <c r="D105" s="268"/>
      <c r="E105" s="268"/>
      <c r="F105" s="268"/>
      <c r="G105" s="268"/>
      <c r="H105" s="268"/>
      <c r="I105" s="268"/>
      <c r="J105" s="2"/>
      <c r="K105" s="32"/>
    </row>
    <row r="106" spans="1:11" x14ac:dyDescent="0.25">
      <c r="A106" s="41"/>
      <c r="B106" s="5"/>
      <c r="C106" s="2"/>
      <c r="D106" s="237"/>
      <c r="E106" s="237"/>
      <c r="F106" s="237"/>
      <c r="G106" s="237"/>
      <c r="H106" s="237"/>
      <c r="I106" s="237"/>
      <c r="J106" s="2"/>
      <c r="K106" s="36"/>
    </row>
    <row r="107" spans="1:11" x14ac:dyDescent="0.25">
      <c r="A107" s="41"/>
      <c r="B107" s="271" t="s">
        <v>149</v>
      </c>
      <c r="C107" s="272"/>
      <c r="D107" s="272"/>
      <c r="E107" s="273"/>
      <c r="F107" s="52"/>
      <c r="G107" s="274" t="s">
        <v>150</v>
      </c>
      <c r="H107" s="275"/>
      <c r="I107" s="213" t="s">
        <v>152</v>
      </c>
      <c r="J107" s="213" t="s">
        <v>148</v>
      </c>
      <c r="K107" s="36"/>
    </row>
    <row r="108" spans="1:11" x14ac:dyDescent="0.25">
      <c r="A108" s="33"/>
      <c r="B108" s="217" t="s">
        <v>24</v>
      </c>
      <c r="C108" s="217"/>
      <c r="D108" s="217" t="str">
        <f>C20</f>
        <v>Select</v>
      </c>
      <c r="E108" s="217"/>
      <c r="F108" s="41"/>
      <c r="G108" s="256" t="s">
        <v>2</v>
      </c>
      <c r="H108" s="256"/>
      <c r="I108" s="214"/>
      <c r="J108" s="215">
        <f>G3</f>
        <v>0</v>
      </c>
      <c r="K108" s="36"/>
    </row>
    <row r="109" spans="1:11" x14ac:dyDescent="0.25">
      <c r="A109" s="33"/>
      <c r="B109" s="143" t="s">
        <v>24</v>
      </c>
      <c r="C109" s="143"/>
      <c r="D109" s="143" t="str">
        <f>C21</f>
        <v>Select</v>
      </c>
      <c r="E109" s="143"/>
      <c r="F109" s="41"/>
      <c r="G109" s="256" t="s">
        <v>147</v>
      </c>
      <c r="H109" s="256"/>
      <c r="I109" s="216">
        <f>SUM(F44:F46)</f>
        <v>0</v>
      </c>
      <c r="J109" s="214"/>
      <c r="K109" s="36"/>
    </row>
    <row r="110" spans="1:11" x14ac:dyDescent="0.25">
      <c r="A110" s="33"/>
      <c r="B110" s="143" t="s">
        <v>25</v>
      </c>
      <c r="C110" s="143"/>
      <c r="D110" s="144" t="e">
        <f>#REF!</f>
        <v>#REF!</v>
      </c>
      <c r="E110" s="143"/>
      <c r="F110" s="41"/>
      <c r="G110" s="256" t="s">
        <v>156</v>
      </c>
      <c r="H110" s="256"/>
      <c r="I110" s="214"/>
      <c r="J110" s="215">
        <f>H3</f>
        <v>0</v>
      </c>
      <c r="K110" s="36"/>
    </row>
    <row r="111" spans="1:11" x14ac:dyDescent="0.25">
      <c r="A111" s="33"/>
      <c r="B111" s="143" t="s">
        <v>26</v>
      </c>
      <c r="C111" s="143"/>
      <c r="D111" s="144" t="b">
        <v>1</v>
      </c>
      <c r="E111" s="143"/>
      <c r="F111" s="41"/>
      <c r="G111" s="256" t="s">
        <v>147</v>
      </c>
      <c r="H111" s="256"/>
      <c r="I111" s="216">
        <f>IF(SUM(C149+C151+C153)&gt;0,C149+C151+C153,0)</f>
        <v>0</v>
      </c>
      <c r="J111" s="214"/>
      <c r="K111" s="36"/>
    </row>
    <row r="112" spans="1:11" x14ac:dyDescent="0.25">
      <c r="A112" s="33"/>
      <c r="B112" s="143" t="s">
        <v>27</v>
      </c>
      <c r="C112" s="143"/>
      <c r="D112" s="144" t="b">
        <v>0</v>
      </c>
      <c r="E112" s="143"/>
      <c r="F112" s="41"/>
      <c r="G112" s="256" t="s">
        <v>42</v>
      </c>
      <c r="H112" s="256"/>
      <c r="I112" s="214"/>
      <c r="J112" s="215">
        <f>I3</f>
        <v>0</v>
      </c>
      <c r="K112" s="36"/>
    </row>
    <row r="113" spans="1:11" x14ac:dyDescent="0.25">
      <c r="A113" s="33"/>
      <c r="B113" s="143" t="s">
        <v>28</v>
      </c>
      <c r="C113" s="143"/>
      <c r="D113" s="143" t="s">
        <v>155</v>
      </c>
      <c r="E113" s="143"/>
      <c r="F113" s="41"/>
      <c r="G113" s="257" t="s">
        <v>151</v>
      </c>
      <c r="H113" s="257"/>
      <c r="I113" s="216">
        <f>SUM(J74:J78)</f>
        <v>0</v>
      </c>
      <c r="J113" s="214"/>
      <c r="K113" s="36"/>
    </row>
    <row r="114" spans="1:11" x14ac:dyDescent="0.25">
      <c r="A114" s="33"/>
      <c r="B114" s="143" t="s">
        <v>29</v>
      </c>
      <c r="C114" s="143"/>
      <c r="D114" s="143" t="s">
        <v>155</v>
      </c>
      <c r="E114" s="143"/>
      <c r="F114" s="33"/>
      <c r="G114" s="126" t="s">
        <v>51</v>
      </c>
      <c r="H114" s="126"/>
      <c r="I114" s="211"/>
      <c r="J114" s="212">
        <f>SUM(J108:J113)</f>
        <v>0</v>
      </c>
      <c r="K114" s="32"/>
    </row>
    <row r="115" spans="1:11" x14ac:dyDescent="0.25">
      <c r="A115" s="33"/>
      <c r="B115" s="143" t="s">
        <v>30</v>
      </c>
      <c r="C115" s="143"/>
      <c r="D115" s="143" t="s">
        <v>155</v>
      </c>
      <c r="E115" s="143"/>
      <c r="F115" s="33"/>
      <c r="G115" s="198" t="s">
        <v>158</v>
      </c>
      <c r="H115" s="198"/>
      <c r="I115" s="198"/>
      <c r="J115" s="226" t="str">
        <f>IF(J9=0,"",J9)</f>
        <v/>
      </c>
      <c r="K115" s="32"/>
    </row>
    <row r="116" spans="1:11" x14ac:dyDescent="0.25">
      <c r="A116" s="33"/>
      <c r="B116" s="143" t="s">
        <v>71</v>
      </c>
      <c r="C116" s="143"/>
      <c r="D116" s="143" t="str">
        <f>IF(SUM(I74:I78)&gt;0,"Yes","No")</f>
        <v>No</v>
      </c>
      <c r="E116" s="145">
        <f>SUM(I74:I78)</f>
        <v>0</v>
      </c>
      <c r="F116" s="33"/>
      <c r="G116" s="198" t="s">
        <v>159</v>
      </c>
      <c r="H116" s="198"/>
      <c r="I116" s="198"/>
      <c r="J116" s="225" t="str">
        <f>IF(J12="Select","",J12)</f>
        <v/>
      </c>
      <c r="K116" s="32"/>
    </row>
    <row r="117" spans="1:11" x14ac:dyDescent="0.25">
      <c r="A117" s="33"/>
      <c r="B117" s="143" t="s">
        <v>31</v>
      </c>
      <c r="C117" s="143"/>
      <c r="D117" s="143" t="str">
        <f>IF(C137&gt;0,"Yes","No")</f>
        <v>No</v>
      </c>
      <c r="E117" s="143"/>
      <c r="F117" s="33"/>
      <c r="G117" s="198"/>
      <c r="H117" s="198"/>
      <c r="I117" s="198"/>
      <c r="J117" s="198"/>
      <c r="K117" s="32"/>
    </row>
    <row r="118" spans="1:11" x14ac:dyDescent="0.25">
      <c r="A118" s="33"/>
      <c r="B118" s="143" t="s">
        <v>32</v>
      </c>
      <c r="C118" s="143"/>
      <c r="D118" s="143" t="s">
        <v>80</v>
      </c>
      <c r="E118" s="143"/>
      <c r="F118" s="33"/>
      <c r="G118" s="198"/>
      <c r="H118" s="198"/>
      <c r="I118" s="198"/>
      <c r="J118" s="198"/>
      <c r="K118" s="32"/>
    </row>
    <row r="119" spans="1:11" x14ac:dyDescent="0.25">
      <c r="A119" s="33"/>
      <c r="B119" s="143" t="s">
        <v>139</v>
      </c>
      <c r="C119" s="143"/>
      <c r="D119" s="143" t="str">
        <f>IF(C148&gt;0,"Yes, FC Selected", "No")</f>
        <v>No</v>
      </c>
      <c r="E119" s="143"/>
      <c r="F119" s="33"/>
      <c r="G119" s="23" t="s">
        <v>153</v>
      </c>
      <c r="H119" s="198"/>
      <c r="I119" s="198"/>
      <c r="J119" s="198"/>
      <c r="K119" s="32"/>
    </row>
    <row r="120" spans="1:11" x14ac:dyDescent="0.25">
      <c r="A120" s="33"/>
      <c r="B120" s="218" t="s">
        <v>131</v>
      </c>
      <c r="C120" s="218"/>
      <c r="D120" s="218" t="str">
        <f>IF(ISNUMBER(SEARCH("Desktops",B48:B49)),"Yes","No")</f>
        <v>No</v>
      </c>
      <c r="E120" s="218"/>
      <c r="F120" s="33"/>
      <c r="G120" s="33"/>
      <c r="H120" s="33"/>
      <c r="I120" s="33"/>
      <c r="J120" s="33"/>
      <c r="K120" s="32"/>
    </row>
    <row r="121" spans="1:11" x14ac:dyDescent="0.25">
      <c r="A121" s="33"/>
      <c r="B121" s="126"/>
      <c r="C121" s="34"/>
      <c r="D121" s="34"/>
      <c r="E121" s="34"/>
      <c r="F121" s="33"/>
      <c r="G121" s="33"/>
      <c r="H121" s="33"/>
      <c r="I121" s="33"/>
      <c r="J121" s="33"/>
      <c r="K121" s="32"/>
    </row>
    <row r="122" spans="1:11" x14ac:dyDescent="0.25">
      <c r="A122" s="33"/>
      <c r="B122" s="258"/>
      <c r="C122" s="259"/>
      <c r="D122" s="259"/>
      <c r="E122" s="264" t="s">
        <v>55</v>
      </c>
      <c r="F122" s="259"/>
      <c r="G122" s="259"/>
      <c r="H122" s="228"/>
      <c r="I122" s="219"/>
      <c r="J122" s="220"/>
      <c r="K122" s="33"/>
    </row>
    <row r="123" spans="1:11" x14ac:dyDescent="0.25">
      <c r="A123" s="33"/>
      <c r="B123" s="260"/>
      <c r="C123" s="261"/>
      <c r="D123" s="261"/>
      <c r="E123" s="261"/>
      <c r="F123" s="261"/>
      <c r="G123" s="261"/>
      <c r="H123" s="229"/>
      <c r="I123" s="221"/>
      <c r="J123" s="221"/>
      <c r="K123" s="33"/>
    </row>
    <row r="124" spans="1:11" x14ac:dyDescent="0.25">
      <c r="A124" s="33"/>
      <c r="B124" s="262"/>
      <c r="C124" s="263"/>
      <c r="D124" s="263"/>
      <c r="E124" s="263"/>
      <c r="F124" s="263"/>
      <c r="G124" s="263"/>
      <c r="H124" s="230"/>
      <c r="I124" s="222"/>
      <c r="J124" s="222"/>
      <c r="K124" s="33"/>
    </row>
    <row r="125" spans="1:11" x14ac:dyDescent="0.25">
      <c r="A125" s="33"/>
      <c r="B125" s="33"/>
      <c r="C125" s="33"/>
      <c r="D125" s="33"/>
      <c r="E125" s="33"/>
      <c r="F125" s="33"/>
      <c r="G125" s="33"/>
      <c r="H125" s="33"/>
      <c r="I125" s="33"/>
      <c r="J125" s="33"/>
      <c r="K125" s="32"/>
    </row>
    <row r="126" spans="1:11" x14ac:dyDescent="0.25">
      <c r="A126" s="33"/>
      <c r="B126" s="33"/>
      <c r="C126" s="33"/>
      <c r="D126" s="33"/>
      <c r="E126" s="33"/>
      <c r="F126" s="33"/>
      <c r="G126" s="33"/>
      <c r="H126" s="33"/>
      <c r="I126" s="33"/>
      <c r="J126" s="33"/>
      <c r="K126" s="32"/>
    </row>
    <row r="127" spans="1:11" x14ac:dyDescent="0.25">
      <c r="A127" s="33"/>
      <c r="B127" s="33"/>
      <c r="C127" s="33"/>
      <c r="D127" s="33"/>
      <c r="E127" s="33"/>
      <c r="F127" s="33"/>
      <c r="G127" s="33"/>
      <c r="H127" s="33"/>
      <c r="I127" s="33"/>
      <c r="J127" s="33"/>
      <c r="K127" s="32"/>
    </row>
    <row r="128" spans="1:11" x14ac:dyDescent="0.25">
      <c r="A128" s="33"/>
      <c r="B128" s="33"/>
      <c r="C128" s="33"/>
      <c r="D128" s="33"/>
      <c r="E128" s="33"/>
      <c r="F128" s="33"/>
      <c r="G128" s="33"/>
      <c r="H128" s="33"/>
      <c r="I128" s="33"/>
      <c r="J128" s="33"/>
      <c r="K128" s="32"/>
    </row>
    <row r="129" spans="1:11" x14ac:dyDescent="0.25">
      <c r="A129" s="33"/>
      <c r="B129" s="33"/>
      <c r="C129" s="33"/>
      <c r="D129" s="33"/>
      <c r="E129" s="33"/>
      <c r="F129" s="33"/>
      <c r="G129" s="33"/>
      <c r="H129" s="33"/>
      <c r="I129" s="33"/>
      <c r="J129" s="33"/>
      <c r="K129" s="32"/>
    </row>
    <row r="130" spans="1:11" x14ac:dyDescent="0.25">
      <c r="A130" s="33"/>
      <c r="B130" s="253" t="s">
        <v>132</v>
      </c>
      <c r="C130" s="254"/>
      <c r="D130" s="254"/>
      <c r="E130" s="255"/>
      <c r="F130" s="33"/>
      <c r="G130" s="33"/>
      <c r="H130" s="33"/>
      <c r="I130" s="33"/>
      <c r="J130" s="33"/>
      <c r="K130" s="32"/>
    </row>
    <row r="131" spans="1:11" x14ac:dyDescent="0.25">
      <c r="A131" s="33"/>
      <c r="B131" s="199" t="s">
        <v>81</v>
      </c>
      <c r="C131" s="199"/>
      <c r="D131" s="199"/>
      <c r="E131" s="199"/>
      <c r="F131" s="33"/>
      <c r="G131" s="33"/>
      <c r="H131" s="33"/>
      <c r="I131" s="33"/>
      <c r="J131" s="33"/>
      <c r="K131" s="32"/>
    </row>
    <row r="132" spans="1:11" x14ac:dyDescent="0.25">
      <c r="A132" s="33"/>
      <c r="B132" s="199"/>
      <c r="C132" s="199"/>
      <c r="D132" s="199"/>
      <c r="E132" s="199"/>
      <c r="F132" s="33"/>
      <c r="G132" s="33"/>
      <c r="H132" s="33"/>
      <c r="I132" s="33"/>
      <c r="J132" s="33"/>
      <c r="K132" s="32"/>
    </row>
    <row r="133" spans="1:11" x14ac:dyDescent="0.25">
      <c r="A133" s="33"/>
      <c r="B133" s="199" t="s">
        <v>67</v>
      </c>
      <c r="C133" s="199">
        <f>IF(C20="Tape - LVD", 1,0)</f>
        <v>0</v>
      </c>
      <c r="D133" s="199"/>
      <c r="E133" s="199"/>
      <c r="F133" s="33"/>
      <c r="G133" s="33"/>
      <c r="H133" s="33"/>
      <c r="I133" s="33"/>
      <c r="J133" s="33"/>
      <c r="K133" s="32"/>
    </row>
    <row r="134" spans="1:11" x14ac:dyDescent="0.25">
      <c r="A134" s="33"/>
      <c r="B134" s="199" t="s">
        <v>68</v>
      </c>
      <c r="C134" s="199">
        <f>IF(C21="Tape - LVD", 1,0)</f>
        <v>0</v>
      </c>
      <c r="D134" s="199"/>
      <c r="E134" s="199"/>
      <c r="F134" s="33"/>
      <c r="G134" s="33"/>
      <c r="H134" s="33"/>
      <c r="I134" s="33"/>
      <c r="J134" s="33"/>
      <c r="K134" s="32"/>
    </row>
    <row r="135" spans="1:11" x14ac:dyDescent="0.25">
      <c r="A135" s="33"/>
      <c r="B135" s="199" t="s">
        <v>69</v>
      </c>
      <c r="C135" s="199">
        <f>IF(C20="Tape - SAS", 1,0)</f>
        <v>0</v>
      </c>
      <c r="D135" s="199"/>
      <c r="E135" s="199"/>
      <c r="F135" s="33"/>
      <c r="G135" s="33"/>
      <c r="H135" s="33"/>
      <c r="I135" s="33"/>
      <c r="J135" s="33"/>
      <c r="K135" s="32"/>
    </row>
    <row r="136" spans="1:11" x14ac:dyDescent="0.25">
      <c r="A136" s="33"/>
      <c r="B136" s="199" t="s">
        <v>70</v>
      </c>
      <c r="C136" s="199">
        <f>IF(C21="Tape - SAS", 1,0)</f>
        <v>0</v>
      </c>
      <c r="D136" s="199"/>
      <c r="E136" s="199"/>
      <c r="F136" s="33"/>
      <c r="G136" s="33"/>
      <c r="H136" s="33"/>
      <c r="I136" s="33"/>
      <c r="J136" s="33"/>
      <c r="K136" s="32"/>
    </row>
    <row r="137" spans="1:11" x14ac:dyDescent="0.25">
      <c r="A137" s="33"/>
      <c r="B137" s="199"/>
      <c r="C137" s="199">
        <f>SUM(C133:C136)</f>
        <v>0</v>
      </c>
      <c r="D137" s="199"/>
      <c r="E137" s="199"/>
      <c r="F137" s="33"/>
      <c r="G137" s="33"/>
      <c r="H137" s="33"/>
      <c r="I137" s="33"/>
      <c r="J137" s="33"/>
      <c r="K137" s="32"/>
    </row>
    <row r="138" spans="1:11" x14ac:dyDescent="0.25">
      <c r="A138" s="33"/>
      <c r="B138" s="199" t="s">
        <v>72</v>
      </c>
      <c r="C138" s="199"/>
      <c r="D138" s="199"/>
      <c r="E138" s="199"/>
      <c r="F138" s="33"/>
      <c r="G138" s="33"/>
      <c r="H138" s="33"/>
      <c r="I138" s="33"/>
      <c r="J138" s="33"/>
      <c r="K138" s="32"/>
    </row>
    <row r="139" spans="1:11" x14ac:dyDescent="0.25">
      <c r="A139" s="33"/>
      <c r="B139" s="199" t="s">
        <v>73</v>
      </c>
      <c r="C139" s="199">
        <f>IF(C20="Tape - FC", 1,0)</f>
        <v>0</v>
      </c>
      <c r="D139" s="199"/>
      <c r="E139" s="199"/>
      <c r="F139" s="33"/>
      <c r="G139" s="33"/>
      <c r="H139" s="33"/>
      <c r="I139" s="33"/>
      <c r="J139" s="33"/>
      <c r="K139" s="32"/>
    </row>
    <row r="140" spans="1:11" x14ac:dyDescent="0.25">
      <c r="A140" s="33"/>
      <c r="B140" s="199" t="s">
        <v>73</v>
      </c>
      <c r="C140" s="199">
        <f>IF(C21="Tape - FC", 1,0)</f>
        <v>0</v>
      </c>
      <c r="D140" s="199"/>
      <c r="E140" s="199"/>
      <c r="F140" s="33"/>
      <c r="G140" s="33"/>
      <c r="H140" s="33"/>
      <c r="I140" s="33"/>
      <c r="J140" s="33"/>
      <c r="K140" s="32"/>
    </row>
    <row r="141" spans="1:11" x14ac:dyDescent="0.25">
      <c r="A141" s="33"/>
      <c r="B141" s="199" t="s">
        <v>140</v>
      </c>
      <c r="C141" s="199">
        <f>IF(C20="SAN - FC", 1,0)</f>
        <v>0</v>
      </c>
      <c r="D141" s="199"/>
      <c r="E141" s="199"/>
      <c r="F141" s="33"/>
      <c r="G141" s="33"/>
      <c r="H141" s="33"/>
      <c r="I141" s="33"/>
      <c r="J141" s="33"/>
      <c r="K141" s="32"/>
    </row>
    <row r="142" spans="1:11" x14ac:dyDescent="0.25">
      <c r="A142" s="33"/>
      <c r="B142" s="199" t="s">
        <v>140</v>
      </c>
      <c r="C142" s="199">
        <f>IF(C21="SAN - FC", 1,0)</f>
        <v>0</v>
      </c>
      <c r="D142" s="199"/>
      <c r="E142" s="199"/>
      <c r="F142" s="33"/>
      <c r="G142" s="33"/>
      <c r="H142" s="33"/>
      <c r="I142" s="33"/>
      <c r="J142" s="33"/>
      <c r="K142" s="32"/>
    </row>
    <row r="143" spans="1:11" x14ac:dyDescent="0.25">
      <c r="A143" s="33"/>
      <c r="B143" s="199" t="s">
        <v>74</v>
      </c>
      <c r="C143" s="199">
        <f>IF(G59="Fiber Channel", 1,0)</f>
        <v>0</v>
      </c>
      <c r="D143" s="199"/>
      <c r="E143" s="199"/>
      <c r="F143" s="33"/>
      <c r="G143" s="33"/>
      <c r="H143" s="33"/>
      <c r="I143" s="33"/>
      <c r="J143" s="33"/>
      <c r="K143" s="32"/>
    </row>
    <row r="144" spans="1:11" x14ac:dyDescent="0.25">
      <c r="A144" s="33"/>
      <c r="B144" s="199" t="s">
        <v>75</v>
      </c>
      <c r="C144" s="199">
        <f>IF(G60="Fiber Channel", 1,0)</f>
        <v>0</v>
      </c>
      <c r="D144" s="199"/>
      <c r="E144" s="199"/>
      <c r="F144" s="33"/>
      <c r="G144" s="33"/>
      <c r="H144" s="33"/>
      <c r="I144" s="33"/>
      <c r="J144" s="33"/>
      <c r="K144" s="32"/>
    </row>
    <row r="145" spans="1:11" x14ac:dyDescent="0.25">
      <c r="A145" s="33"/>
      <c r="B145" s="199" t="s">
        <v>76</v>
      </c>
      <c r="C145" s="199">
        <f>IF(G61="Fiber Channel", 1,0)</f>
        <v>0</v>
      </c>
      <c r="D145" s="199"/>
      <c r="E145" s="199"/>
      <c r="F145" s="33"/>
      <c r="G145" s="33"/>
      <c r="H145" s="33"/>
      <c r="I145" s="33"/>
      <c r="J145" s="33"/>
      <c r="K145" s="32"/>
    </row>
    <row r="146" spans="1:11" x14ac:dyDescent="0.25">
      <c r="A146" s="33"/>
      <c r="B146" s="199" t="s">
        <v>77</v>
      </c>
      <c r="C146" s="199">
        <f>IF(G62="Fiber Channel", 1,0)</f>
        <v>0</v>
      </c>
      <c r="D146" s="199"/>
      <c r="E146" s="199"/>
      <c r="F146" s="33"/>
      <c r="G146" s="33"/>
      <c r="H146" s="33"/>
      <c r="I146" s="33"/>
      <c r="J146" s="33"/>
      <c r="K146" s="32"/>
    </row>
    <row r="147" spans="1:11" x14ac:dyDescent="0.25">
      <c r="A147" s="33"/>
      <c r="B147" s="199" t="s">
        <v>78</v>
      </c>
      <c r="C147" s="199">
        <f>IF(G63="Fiber Channel", 1,0)</f>
        <v>0</v>
      </c>
      <c r="D147" s="199"/>
      <c r="E147" s="199"/>
      <c r="F147" s="33"/>
      <c r="G147" s="33"/>
      <c r="H147" s="33"/>
      <c r="I147" s="33"/>
      <c r="J147" s="33"/>
      <c r="K147" s="32"/>
    </row>
    <row r="148" spans="1:11" x14ac:dyDescent="0.25">
      <c r="A148" s="33"/>
      <c r="B148" s="199" t="s">
        <v>79</v>
      </c>
      <c r="C148" s="199">
        <f>SUM(C139:C147)</f>
        <v>0</v>
      </c>
      <c r="D148" s="199"/>
      <c r="E148" s="199"/>
      <c r="F148" s="33"/>
      <c r="G148" s="33"/>
      <c r="H148" s="33"/>
      <c r="I148" s="33"/>
      <c r="J148" s="33"/>
      <c r="K148" s="32"/>
    </row>
    <row r="149" spans="1:11" x14ac:dyDescent="0.25">
      <c r="A149" s="33"/>
      <c r="B149" s="199" t="s">
        <v>117</v>
      </c>
      <c r="C149" s="199">
        <f>IF(ISNUMBER(SEARCH("Yes",G31)),D29+D31+C151,D29+D31+D33+C151)</f>
        <v>0</v>
      </c>
      <c r="D149" s="199"/>
      <c r="E149" s="199"/>
      <c r="F149" s="33"/>
      <c r="G149" s="33"/>
      <c r="H149" s="33"/>
      <c r="I149" s="33"/>
      <c r="J149" s="33"/>
      <c r="K149" s="32"/>
    </row>
    <row r="150" spans="1:11" x14ac:dyDescent="0.25">
      <c r="A150" s="33"/>
      <c r="B150" s="199" t="s">
        <v>116</v>
      </c>
      <c r="C150" s="199">
        <f>IF(ISNUMBER(SEARCH("Yes",G31)),F29+F31+C151,F29+F31+F33+C151)</f>
        <v>0</v>
      </c>
      <c r="D150" s="199"/>
      <c r="E150" s="199"/>
      <c r="F150" s="33"/>
      <c r="G150" s="33"/>
      <c r="H150" s="33"/>
      <c r="I150" s="33"/>
      <c r="J150" s="33"/>
      <c r="K150" s="32"/>
    </row>
    <row r="151" spans="1:11" x14ac:dyDescent="0.25">
      <c r="A151" s="33"/>
      <c r="B151" s="199" t="s">
        <v>119</v>
      </c>
      <c r="C151" s="199">
        <f>IF(ISNUMBER(SEARCH("Windows",C37)),D35,0)</f>
        <v>0</v>
      </c>
      <c r="D151" s="199"/>
      <c r="E151" s="199"/>
      <c r="F151" s="33"/>
      <c r="G151" s="33"/>
      <c r="H151" s="33"/>
      <c r="I151" s="33"/>
      <c r="J151" s="33"/>
      <c r="K151" s="32"/>
    </row>
    <row r="152" spans="1:11" x14ac:dyDescent="0.25">
      <c r="A152" s="33"/>
      <c r="B152" s="199" t="s">
        <v>118</v>
      </c>
      <c r="C152" s="199">
        <f>IF(ISNUMBER(SEARCH("Windows",C37)),F35,0)</f>
        <v>0</v>
      </c>
      <c r="D152" s="199"/>
      <c r="E152" s="199"/>
      <c r="F152" s="33"/>
      <c r="G152" s="33"/>
      <c r="H152" s="33"/>
      <c r="I152" s="33"/>
      <c r="J152" s="33"/>
      <c r="K152" s="32"/>
    </row>
    <row r="153" spans="1:11" x14ac:dyDescent="0.25">
      <c r="A153" s="33"/>
      <c r="B153" s="199" t="s">
        <v>141</v>
      </c>
      <c r="C153" s="199">
        <f>IF(ISNUMBER(SEARCH("Linux",C37)),D35,0)</f>
        <v>0</v>
      </c>
      <c r="D153" s="199"/>
      <c r="E153" s="199"/>
      <c r="F153" s="33"/>
      <c r="G153" s="33"/>
      <c r="H153" s="33"/>
      <c r="I153" s="33"/>
      <c r="J153" s="33"/>
      <c r="K153" s="32"/>
    </row>
    <row r="154" spans="1:11" x14ac:dyDescent="0.25">
      <c r="A154" s="33"/>
      <c r="B154" s="199" t="s">
        <v>142</v>
      </c>
      <c r="C154" s="199">
        <f>IF(ISNUMBER(SEARCH("Linux",C37)),F35,0)</f>
        <v>0</v>
      </c>
      <c r="D154" s="199"/>
      <c r="E154" s="199"/>
      <c r="F154" s="33"/>
      <c r="G154" s="33"/>
      <c r="H154" s="33"/>
      <c r="I154" s="33"/>
      <c r="J154" s="33"/>
      <c r="K154" s="32"/>
    </row>
    <row r="155" spans="1:11" x14ac:dyDescent="0.25">
      <c r="A155" s="33"/>
      <c r="B155" s="199" t="s">
        <v>120</v>
      </c>
      <c r="C155" s="199">
        <f>IF(ISNUMBER(SEARCH("Solaris",C37)),D35,0)</f>
        <v>0</v>
      </c>
      <c r="D155" s="199"/>
      <c r="E155" s="199"/>
      <c r="F155" s="33"/>
      <c r="G155" s="33"/>
      <c r="H155" s="33"/>
      <c r="I155" s="33"/>
      <c r="J155" s="33"/>
      <c r="K155" s="32"/>
    </row>
    <row r="156" spans="1:11" x14ac:dyDescent="0.25">
      <c r="A156" s="33"/>
      <c r="B156" s="199" t="s">
        <v>121</v>
      </c>
      <c r="C156" s="199">
        <f>IF(ISNUMBER(SEARCH("Solaris",C37)),F35,0)</f>
        <v>0</v>
      </c>
      <c r="D156" s="199"/>
      <c r="E156" s="199"/>
      <c r="F156" s="33"/>
      <c r="G156" s="33"/>
      <c r="H156" s="33"/>
      <c r="I156" s="33"/>
      <c r="J156" s="33"/>
      <c r="K156" s="32"/>
    </row>
    <row r="157" spans="1:11" x14ac:dyDescent="0.25">
      <c r="A157" s="33"/>
      <c r="B157" s="33"/>
      <c r="C157" s="33"/>
      <c r="D157" s="33"/>
      <c r="E157" s="33"/>
      <c r="F157" s="33"/>
      <c r="G157" s="33"/>
      <c r="H157" s="33"/>
      <c r="I157" s="33"/>
      <c r="J157" s="33"/>
      <c r="K157" s="32"/>
    </row>
    <row r="158" spans="1:11" x14ac:dyDescent="0.25">
      <c r="A158" s="33"/>
      <c r="B158" s="33"/>
      <c r="C158" s="33"/>
      <c r="D158" s="33"/>
      <c r="E158" s="33"/>
      <c r="F158" s="33"/>
      <c r="G158" s="33"/>
      <c r="H158" s="33"/>
      <c r="I158" s="33"/>
      <c r="J158" s="33"/>
      <c r="K158" s="32"/>
    </row>
    <row r="159" spans="1:11" x14ac:dyDescent="0.25">
      <c r="A159" s="33"/>
      <c r="B159" s="33"/>
      <c r="C159" s="33"/>
      <c r="D159" s="33"/>
      <c r="E159" s="33"/>
      <c r="F159" s="33"/>
      <c r="G159" s="33"/>
      <c r="H159" s="33"/>
      <c r="I159" s="33"/>
      <c r="J159" s="33"/>
      <c r="K159" s="32"/>
    </row>
    <row r="160" spans="1:11" x14ac:dyDescent="0.25">
      <c r="A160" s="33"/>
      <c r="B160" s="33"/>
      <c r="C160" s="33"/>
      <c r="D160" s="33"/>
      <c r="E160" s="33"/>
      <c r="F160" s="33"/>
      <c r="G160" s="33"/>
      <c r="H160" s="33"/>
      <c r="I160" s="33"/>
      <c r="J160" s="33"/>
      <c r="K160" s="32"/>
    </row>
    <row r="161" spans="1:11" x14ac:dyDescent="0.25">
      <c r="A161" s="33"/>
      <c r="B161" s="33"/>
      <c r="C161" s="33"/>
      <c r="D161" s="33"/>
      <c r="E161" s="33"/>
      <c r="F161" s="33"/>
      <c r="G161" s="33"/>
      <c r="H161" s="33"/>
      <c r="I161" s="33"/>
      <c r="J161" s="33"/>
      <c r="K161" s="32"/>
    </row>
    <row r="162" spans="1:11" x14ac:dyDescent="0.25">
      <c r="A162" s="33"/>
      <c r="B162" s="33"/>
      <c r="C162" s="33"/>
      <c r="D162" s="33"/>
      <c r="E162" s="33"/>
      <c r="F162" s="33"/>
      <c r="G162" s="33"/>
      <c r="H162" s="33"/>
      <c r="I162" s="33"/>
      <c r="J162" s="33"/>
      <c r="K162" s="32"/>
    </row>
    <row r="163" spans="1:11" x14ac:dyDescent="0.25">
      <c r="A163" s="33"/>
      <c r="B163" s="33"/>
      <c r="C163" s="33"/>
      <c r="D163" s="33"/>
      <c r="E163" s="33"/>
      <c r="F163" s="33"/>
      <c r="G163" s="33"/>
      <c r="H163" s="33"/>
      <c r="I163" s="33"/>
      <c r="J163" s="33"/>
      <c r="K163" s="32"/>
    </row>
    <row r="164" spans="1:11" x14ac:dyDescent="0.25">
      <c r="A164" s="33"/>
      <c r="B164" s="33"/>
      <c r="C164" s="33"/>
      <c r="D164" s="33"/>
      <c r="E164" s="33"/>
      <c r="F164" s="33"/>
      <c r="G164" s="33"/>
      <c r="H164" s="33"/>
      <c r="I164" s="33"/>
      <c r="J164" s="33"/>
      <c r="K164" s="32"/>
    </row>
    <row r="165" spans="1:11" x14ac:dyDescent="0.25">
      <c r="A165" s="33"/>
      <c r="B165" s="33"/>
      <c r="C165" s="33"/>
      <c r="D165" s="33"/>
      <c r="E165" s="33"/>
      <c r="F165" s="33"/>
      <c r="G165" s="33"/>
      <c r="H165" s="33"/>
      <c r="I165" s="33"/>
      <c r="J165" s="33"/>
      <c r="K165" s="32"/>
    </row>
    <row r="166" spans="1:11" x14ac:dyDescent="0.25">
      <c r="A166" s="33"/>
      <c r="B166" s="33"/>
      <c r="C166" s="33"/>
      <c r="D166" s="33"/>
      <c r="E166" s="33"/>
      <c r="F166" s="33"/>
      <c r="G166" s="33"/>
      <c r="H166" s="33"/>
      <c r="I166" s="33"/>
      <c r="J166" s="33"/>
      <c r="K166" s="32"/>
    </row>
    <row r="167" spans="1:11" x14ac:dyDescent="0.25">
      <c r="A167" s="33"/>
      <c r="B167" s="33"/>
      <c r="C167" s="33"/>
      <c r="D167" s="33"/>
      <c r="E167" s="33"/>
      <c r="F167" s="33"/>
      <c r="G167" s="33"/>
      <c r="H167" s="33"/>
      <c r="I167" s="33"/>
      <c r="J167" s="33"/>
      <c r="K167" s="32"/>
    </row>
    <row r="168" spans="1:11" x14ac:dyDescent="0.25">
      <c r="A168" s="33"/>
      <c r="B168" s="33"/>
      <c r="C168" s="33"/>
      <c r="D168" s="33"/>
      <c r="E168" s="33"/>
      <c r="F168" s="33"/>
      <c r="G168" s="33"/>
      <c r="H168" s="33"/>
      <c r="I168" s="33"/>
      <c r="J168" s="33"/>
      <c r="K168" s="32"/>
    </row>
    <row r="169" spans="1:11" x14ac:dyDescent="0.25">
      <c r="A169" s="33"/>
      <c r="B169" s="33"/>
      <c r="C169" s="33"/>
      <c r="D169" s="33"/>
      <c r="E169" s="33"/>
      <c r="F169" s="33"/>
      <c r="G169" s="33"/>
      <c r="H169" s="33"/>
      <c r="I169" s="33"/>
      <c r="J169" s="33"/>
      <c r="K169" s="32"/>
    </row>
    <row r="170" spans="1:11" x14ac:dyDescent="0.25">
      <c r="A170" s="33"/>
      <c r="B170" s="33"/>
      <c r="C170" s="33"/>
      <c r="D170" s="33"/>
      <c r="E170" s="33"/>
      <c r="F170" s="33"/>
      <c r="G170" s="33"/>
      <c r="H170" s="33"/>
      <c r="I170" s="33"/>
      <c r="J170" s="33"/>
      <c r="K170" s="32"/>
    </row>
    <row r="171" spans="1:11" x14ac:dyDescent="0.25">
      <c r="A171" s="33"/>
      <c r="B171" s="33"/>
      <c r="C171" s="33"/>
      <c r="D171" s="33"/>
      <c r="E171" s="33"/>
      <c r="F171" s="33"/>
      <c r="G171" s="33"/>
      <c r="H171" s="33"/>
      <c r="I171" s="33"/>
      <c r="J171" s="33"/>
      <c r="K171" s="32"/>
    </row>
    <row r="172" spans="1:11" x14ac:dyDescent="0.25">
      <c r="A172" s="33"/>
      <c r="B172" s="33"/>
      <c r="C172" s="33"/>
      <c r="D172" s="33"/>
      <c r="E172" s="33"/>
      <c r="F172" s="33"/>
      <c r="G172" s="33"/>
      <c r="H172" s="33"/>
      <c r="I172" s="33"/>
      <c r="J172" s="33"/>
      <c r="K172" s="32"/>
    </row>
    <row r="173" spans="1:11" x14ac:dyDescent="0.25">
      <c r="A173" s="33"/>
      <c r="B173" s="33"/>
      <c r="C173" s="33"/>
      <c r="D173" s="33"/>
      <c r="E173" s="33"/>
      <c r="F173" s="33"/>
      <c r="G173" s="33"/>
      <c r="H173" s="33"/>
      <c r="I173" s="33"/>
      <c r="J173" s="33"/>
      <c r="K173" s="32"/>
    </row>
    <row r="174" spans="1:11" x14ac:dyDescent="0.25">
      <c r="A174" s="33"/>
      <c r="B174" s="33"/>
      <c r="C174" s="33"/>
      <c r="D174" s="33"/>
      <c r="E174" s="33"/>
      <c r="F174" s="33"/>
      <c r="G174" s="33"/>
      <c r="H174" s="33"/>
      <c r="I174" s="33"/>
      <c r="J174" s="33"/>
      <c r="K174" s="32"/>
    </row>
    <row r="175" spans="1:11" x14ac:dyDescent="0.25">
      <c r="A175" s="33"/>
      <c r="B175" s="33"/>
      <c r="C175" s="33"/>
      <c r="D175" s="33"/>
      <c r="E175" s="33"/>
      <c r="F175" s="33"/>
      <c r="G175" s="33"/>
      <c r="H175" s="33"/>
      <c r="I175" s="33"/>
      <c r="J175" s="33"/>
      <c r="K175" s="32"/>
    </row>
    <row r="176" spans="1:11" x14ac:dyDescent="0.25">
      <c r="A176" s="33"/>
      <c r="B176" s="33"/>
      <c r="C176" s="33"/>
      <c r="D176" s="33"/>
      <c r="E176" s="33"/>
      <c r="F176" s="33"/>
      <c r="G176" s="33"/>
      <c r="H176" s="33"/>
      <c r="I176" s="33"/>
      <c r="J176" s="33"/>
      <c r="K176" s="32"/>
    </row>
    <row r="177" spans="1:11" x14ac:dyDescent="0.25">
      <c r="A177" s="33"/>
      <c r="B177" s="33"/>
      <c r="C177" s="33"/>
      <c r="D177" s="33"/>
      <c r="E177" s="33"/>
      <c r="F177" s="33"/>
      <c r="G177" s="33"/>
      <c r="H177" s="33"/>
      <c r="I177" s="33"/>
      <c r="J177" s="33"/>
      <c r="K177" s="32"/>
    </row>
    <row r="178" spans="1:11" x14ac:dyDescent="0.25">
      <c r="A178" s="33"/>
      <c r="B178" s="33"/>
      <c r="C178" s="33"/>
      <c r="D178" s="33"/>
      <c r="E178" s="33"/>
      <c r="F178" s="33"/>
      <c r="G178" s="33"/>
      <c r="H178" s="33"/>
      <c r="I178" s="33"/>
      <c r="J178" s="33"/>
      <c r="K178" s="32"/>
    </row>
    <row r="179" spans="1:11" x14ac:dyDescent="0.25">
      <c r="A179" s="33"/>
      <c r="B179" s="33"/>
      <c r="C179" s="33"/>
      <c r="D179" s="33"/>
      <c r="E179" s="33"/>
      <c r="F179" s="33"/>
      <c r="G179" s="33"/>
      <c r="H179" s="33"/>
      <c r="I179" s="33"/>
      <c r="J179" s="33"/>
      <c r="K179" s="32"/>
    </row>
    <row r="180" spans="1:11" x14ac:dyDescent="0.25">
      <c r="A180" s="33"/>
      <c r="B180" s="33"/>
      <c r="C180" s="33"/>
      <c r="D180" s="33"/>
      <c r="E180" s="33"/>
      <c r="F180" s="33"/>
      <c r="G180" s="33"/>
      <c r="H180" s="33"/>
      <c r="I180" s="33"/>
      <c r="J180" s="33"/>
      <c r="K180" s="32"/>
    </row>
    <row r="181" spans="1:11" x14ac:dyDescent="0.25">
      <c r="A181" s="33"/>
      <c r="B181" s="33"/>
      <c r="C181" s="33"/>
      <c r="D181" s="33"/>
      <c r="E181" s="33"/>
      <c r="F181" s="33"/>
      <c r="G181" s="33"/>
      <c r="H181" s="33"/>
      <c r="I181" s="33"/>
      <c r="J181" s="33"/>
      <c r="K181" s="32"/>
    </row>
    <row r="182" spans="1:11" x14ac:dyDescent="0.25">
      <c r="A182" s="33"/>
      <c r="B182" s="33"/>
      <c r="C182" s="33"/>
      <c r="D182" s="33"/>
      <c r="E182" s="33"/>
      <c r="F182" s="33"/>
      <c r="G182" s="33"/>
      <c r="H182" s="33"/>
      <c r="I182" s="33"/>
      <c r="J182" s="33"/>
      <c r="K182" s="32"/>
    </row>
    <row r="183" spans="1:11" x14ac:dyDescent="0.25">
      <c r="A183" s="33"/>
      <c r="B183" s="33"/>
      <c r="C183" s="33"/>
      <c r="D183" s="33"/>
      <c r="E183" s="33"/>
      <c r="F183" s="33"/>
      <c r="G183" s="33"/>
      <c r="H183" s="33"/>
      <c r="I183" s="33"/>
      <c r="J183" s="33"/>
      <c r="K183" s="32"/>
    </row>
    <row r="184" spans="1:11" x14ac:dyDescent="0.25">
      <c r="A184" s="33"/>
      <c r="B184" s="33"/>
      <c r="C184" s="33"/>
      <c r="D184" s="33"/>
      <c r="E184" s="33"/>
      <c r="F184" s="33"/>
      <c r="G184" s="33"/>
      <c r="H184" s="33"/>
      <c r="I184" s="33"/>
      <c r="J184" s="33"/>
      <c r="K184" s="32"/>
    </row>
    <row r="185" spans="1:11" x14ac:dyDescent="0.25">
      <c r="A185" s="33"/>
      <c r="B185" s="33"/>
      <c r="C185" s="33"/>
      <c r="D185" s="33"/>
      <c r="E185" s="33"/>
      <c r="F185" s="33"/>
      <c r="G185" s="33"/>
      <c r="H185" s="33"/>
      <c r="I185" s="33"/>
      <c r="J185" s="33"/>
      <c r="K185" s="32"/>
    </row>
    <row r="186" spans="1:11" x14ac:dyDescent="0.25">
      <c r="A186" s="33"/>
      <c r="B186" s="33"/>
      <c r="C186" s="33"/>
      <c r="D186" s="33"/>
      <c r="E186" s="33"/>
      <c r="F186" s="33"/>
      <c r="G186" s="33"/>
      <c r="H186" s="33"/>
      <c r="I186" s="33"/>
      <c r="J186" s="33"/>
      <c r="K186" s="32"/>
    </row>
    <row r="187" spans="1:11" x14ac:dyDescent="0.25">
      <c r="A187" s="33"/>
      <c r="B187" s="33"/>
      <c r="C187" s="33"/>
      <c r="D187" s="33"/>
      <c r="E187" s="33"/>
      <c r="F187" s="33"/>
      <c r="G187" s="33"/>
      <c r="H187" s="33"/>
      <c r="I187" s="33"/>
      <c r="J187" s="33"/>
      <c r="K187" s="32"/>
    </row>
    <row r="188" spans="1:11" x14ac:dyDescent="0.25">
      <c r="A188" s="33"/>
      <c r="B188" s="33"/>
      <c r="C188" s="33"/>
      <c r="D188" s="33"/>
      <c r="E188" s="33"/>
      <c r="F188" s="33"/>
      <c r="G188" s="33"/>
      <c r="H188" s="33"/>
      <c r="I188" s="33"/>
      <c r="J188" s="33"/>
      <c r="K188" s="32"/>
    </row>
    <row r="189" spans="1:11" x14ac:dyDescent="0.25">
      <c r="A189" s="33"/>
      <c r="B189" s="33"/>
      <c r="C189" s="33"/>
      <c r="D189" s="33"/>
      <c r="E189" s="33"/>
      <c r="F189" s="33"/>
      <c r="G189" s="33"/>
      <c r="H189" s="33"/>
      <c r="I189" s="33"/>
      <c r="J189" s="33"/>
      <c r="K189" s="32"/>
    </row>
    <row r="190" spans="1:11" x14ac:dyDescent="0.25">
      <c r="A190" s="33"/>
      <c r="B190" s="33"/>
      <c r="C190" s="33"/>
      <c r="D190" s="33"/>
      <c r="E190" s="33"/>
      <c r="F190" s="33"/>
      <c r="G190" s="33"/>
      <c r="H190" s="33"/>
      <c r="I190" s="33"/>
      <c r="J190" s="33"/>
      <c r="K190" s="32"/>
    </row>
    <row r="191" spans="1:11" x14ac:dyDescent="0.25">
      <c r="A191" s="33"/>
      <c r="B191" s="33"/>
      <c r="C191" s="33"/>
      <c r="D191" s="33"/>
      <c r="E191" s="33"/>
      <c r="F191" s="33"/>
      <c r="G191" s="33"/>
      <c r="H191" s="33"/>
      <c r="I191" s="33"/>
      <c r="J191" s="33"/>
      <c r="K191" s="32"/>
    </row>
    <row r="192" spans="1:11" x14ac:dyDescent="0.25">
      <c r="A192" s="33"/>
      <c r="B192" s="33"/>
      <c r="C192" s="33"/>
      <c r="D192" s="33"/>
      <c r="E192" s="33"/>
      <c r="F192" s="33"/>
      <c r="G192" s="33"/>
      <c r="H192" s="33"/>
      <c r="I192" s="33"/>
      <c r="J192" s="33"/>
      <c r="K192" s="32"/>
    </row>
    <row r="193" spans="1:11" x14ac:dyDescent="0.25">
      <c r="A193" s="33"/>
      <c r="B193" s="33"/>
      <c r="C193" s="33"/>
      <c r="D193" s="33"/>
      <c r="E193" s="33"/>
      <c r="F193" s="33"/>
      <c r="G193" s="33"/>
      <c r="H193" s="33"/>
      <c r="I193" s="33"/>
      <c r="J193" s="33"/>
      <c r="K193" s="32"/>
    </row>
    <row r="194" spans="1:11" x14ac:dyDescent="0.25">
      <c r="A194" s="33"/>
      <c r="B194" s="33"/>
      <c r="C194" s="33"/>
      <c r="D194" s="33"/>
      <c r="E194" s="33"/>
      <c r="F194" s="33"/>
      <c r="G194" s="33"/>
      <c r="H194" s="33"/>
      <c r="I194" s="33"/>
      <c r="J194" s="33"/>
      <c r="K194" s="32"/>
    </row>
    <row r="195" spans="1:11" x14ac:dyDescent="0.25">
      <c r="A195" s="33"/>
      <c r="B195" s="33"/>
      <c r="C195" s="33"/>
      <c r="D195" s="33"/>
      <c r="E195" s="33"/>
      <c r="F195" s="33"/>
      <c r="G195" s="33"/>
      <c r="H195" s="33"/>
      <c r="I195" s="33"/>
      <c r="J195" s="33"/>
      <c r="K195" s="32"/>
    </row>
    <row r="196" spans="1:11" x14ac:dyDescent="0.25">
      <c r="A196" s="33"/>
      <c r="B196" s="33"/>
      <c r="C196" s="33"/>
      <c r="D196" s="33"/>
      <c r="E196" s="33"/>
      <c r="F196" s="33"/>
      <c r="G196" s="33"/>
      <c r="H196" s="33"/>
      <c r="I196" s="33"/>
      <c r="J196" s="33"/>
      <c r="K196" s="32"/>
    </row>
    <row r="197" spans="1:11" x14ac:dyDescent="0.25">
      <c r="A197" s="33"/>
      <c r="B197" s="33"/>
      <c r="C197" s="33"/>
      <c r="D197" s="33"/>
      <c r="E197" s="33"/>
      <c r="F197" s="33"/>
      <c r="G197" s="33"/>
      <c r="H197" s="33"/>
      <c r="I197" s="33"/>
      <c r="J197" s="33"/>
      <c r="K197" s="32"/>
    </row>
    <row r="198" spans="1:11" x14ac:dyDescent="0.25">
      <c r="A198" s="33"/>
      <c r="B198" s="33"/>
      <c r="C198" s="33"/>
      <c r="D198" s="33"/>
      <c r="E198" s="33"/>
      <c r="F198" s="33"/>
      <c r="G198" s="33"/>
      <c r="H198" s="33"/>
      <c r="I198" s="33"/>
      <c r="J198" s="33"/>
      <c r="K198" s="32"/>
    </row>
    <row r="199" spans="1:11" x14ac:dyDescent="0.25">
      <c r="A199" s="33"/>
      <c r="B199" s="33"/>
      <c r="C199" s="33"/>
      <c r="D199" s="33"/>
      <c r="E199" s="33"/>
      <c r="F199" s="33"/>
      <c r="G199" s="33"/>
      <c r="H199" s="33"/>
      <c r="I199" s="33"/>
      <c r="J199" s="33"/>
      <c r="K199" s="32"/>
    </row>
    <row r="200" spans="1:11" x14ac:dyDescent="0.25">
      <c r="A200" s="33"/>
      <c r="B200" s="33"/>
      <c r="C200" s="33"/>
      <c r="D200" s="33"/>
      <c r="E200" s="33"/>
      <c r="F200" s="33"/>
      <c r="G200" s="33"/>
      <c r="H200" s="33"/>
      <c r="I200" s="33"/>
      <c r="J200" s="33"/>
      <c r="K200" s="32"/>
    </row>
    <row r="201" spans="1:11" x14ac:dyDescent="0.25">
      <c r="A201" s="33"/>
      <c r="B201" s="33"/>
      <c r="C201" s="33"/>
      <c r="D201" s="33"/>
      <c r="E201" s="33"/>
      <c r="F201" s="33"/>
      <c r="G201" s="33"/>
      <c r="H201" s="33"/>
      <c r="I201" s="33"/>
      <c r="J201" s="33"/>
      <c r="K201" s="32"/>
    </row>
    <row r="202" spans="1:11" x14ac:dyDescent="0.25">
      <c r="A202" s="33"/>
      <c r="B202" s="33"/>
      <c r="C202" s="33"/>
      <c r="D202" s="33"/>
      <c r="E202" s="33"/>
      <c r="F202" s="33"/>
      <c r="G202" s="33"/>
      <c r="H202" s="33"/>
      <c r="I202" s="33"/>
      <c r="J202" s="33"/>
      <c r="K202" s="32"/>
    </row>
    <row r="203" spans="1:11" x14ac:dyDescent="0.25">
      <c r="A203" s="33"/>
      <c r="B203" s="33"/>
      <c r="C203" s="33"/>
      <c r="D203" s="33"/>
      <c r="E203" s="33"/>
      <c r="F203" s="33"/>
      <c r="G203" s="33"/>
      <c r="H203" s="33"/>
      <c r="I203" s="33"/>
      <c r="J203" s="33"/>
      <c r="K203" s="32"/>
    </row>
    <row r="204" spans="1:11" x14ac:dyDescent="0.25">
      <c r="A204" s="33"/>
      <c r="B204" s="33"/>
      <c r="C204" s="33"/>
      <c r="D204" s="33"/>
      <c r="E204" s="33"/>
      <c r="F204" s="33"/>
      <c r="G204" s="33"/>
      <c r="H204" s="33"/>
      <c r="I204" s="33"/>
      <c r="J204" s="33"/>
      <c r="K204" s="32"/>
    </row>
    <row r="205" spans="1:11" x14ac:dyDescent="0.25">
      <c r="A205" s="33"/>
      <c r="B205" s="33"/>
      <c r="C205" s="33"/>
      <c r="D205" s="33"/>
      <c r="E205" s="33"/>
      <c r="F205" s="33"/>
      <c r="G205" s="33"/>
      <c r="H205" s="33"/>
      <c r="I205" s="33"/>
      <c r="J205" s="33"/>
      <c r="K205" s="32"/>
    </row>
    <row r="206" spans="1:11" x14ac:dyDescent="0.25">
      <c r="A206" s="33"/>
      <c r="B206" s="33"/>
      <c r="C206" s="33"/>
      <c r="D206" s="33"/>
      <c r="E206" s="33"/>
      <c r="F206" s="33"/>
      <c r="G206" s="33"/>
      <c r="H206" s="33"/>
      <c r="I206" s="33"/>
      <c r="J206" s="33"/>
      <c r="K206" s="32"/>
    </row>
    <row r="207" spans="1:11" x14ac:dyDescent="0.25">
      <c r="A207" s="33"/>
      <c r="B207" s="33"/>
      <c r="C207" s="33"/>
      <c r="D207" s="33"/>
      <c r="E207" s="33"/>
      <c r="F207" s="33"/>
      <c r="G207" s="33"/>
      <c r="H207" s="33"/>
      <c r="I207" s="33"/>
      <c r="J207" s="33"/>
      <c r="K207" s="32"/>
    </row>
    <row r="208" spans="1:11" x14ac:dyDescent="0.25">
      <c r="A208" s="33"/>
      <c r="B208" s="33"/>
      <c r="C208" s="33"/>
      <c r="D208" s="33"/>
      <c r="E208" s="33"/>
      <c r="F208" s="33"/>
      <c r="G208" s="33"/>
      <c r="H208" s="33"/>
      <c r="I208" s="33"/>
      <c r="J208" s="33"/>
      <c r="K208" s="32"/>
    </row>
    <row r="209" spans="1:11" x14ac:dyDescent="0.25">
      <c r="A209" s="33"/>
      <c r="B209" s="33"/>
      <c r="C209" s="33"/>
      <c r="D209" s="33"/>
      <c r="E209" s="33"/>
      <c r="F209" s="33"/>
      <c r="G209" s="33"/>
      <c r="H209" s="33"/>
      <c r="I209" s="33"/>
      <c r="J209" s="33"/>
      <c r="K209" s="32"/>
    </row>
    <row r="210" spans="1:11" x14ac:dyDescent="0.25">
      <c r="A210" s="33"/>
      <c r="B210" s="33"/>
      <c r="C210" s="33"/>
      <c r="D210" s="33"/>
      <c r="E210" s="33"/>
      <c r="F210" s="33"/>
      <c r="G210" s="33"/>
      <c r="H210" s="33"/>
      <c r="I210" s="33"/>
      <c r="J210" s="33"/>
      <c r="K210" s="32"/>
    </row>
    <row r="211" spans="1:11" x14ac:dyDescent="0.25">
      <c r="A211" s="33"/>
      <c r="B211" s="33"/>
      <c r="C211" s="33"/>
      <c r="D211" s="33"/>
      <c r="E211" s="33"/>
      <c r="F211" s="33"/>
      <c r="G211" s="33"/>
      <c r="H211" s="33"/>
      <c r="I211" s="33"/>
      <c r="J211" s="33"/>
      <c r="K211" s="32"/>
    </row>
    <row r="212" spans="1:11" x14ac:dyDescent="0.25">
      <c r="A212" s="33"/>
      <c r="B212" s="33"/>
      <c r="C212" s="33"/>
      <c r="D212" s="33"/>
      <c r="E212" s="33"/>
      <c r="F212" s="33"/>
      <c r="G212" s="33"/>
      <c r="H212" s="33"/>
      <c r="I212" s="33"/>
      <c r="J212" s="33"/>
      <c r="K212" s="32"/>
    </row>
    <row r="213" spans="1:11" x14ac:dyDescent="0.25">
      <c r="A213" s="33"/>
      <c r="B213" s="33"/>
      <c r="C213" s="33"/>
      <c r="D213" s="33"/>
      <c r="E213" s="33"/>
      <c r="F213" s="33"/>
      <c r="G213" s="33"/>
      <c r="H213" s="33"/>
      <c r="I213" s="33"/>
      <c r="J213" s="33"/>
      <c r="K213" s="32"/>
    </row>
    <row r="214" spans="1:11" x14ac:dyDescent="0.25">
      <c r="A214" s="33"/>
      <c r="B214" s="33"/>
      <c r="C214" s="33"/>
      <c r="D214" s="33"/>
      <c r="E214" s="33"/>
      <c r="F214" s="33"/>
      <c r="G214" s="33"/>
      <c r="H214" s="33"/>
      <c r="I214" s="33"/>
      <c r="J214" s="33"/>
      <c r="K214" s="32"/>
    </row>
    <row r="215" spans="1:11" x14ac:dyDescent="0.25">
      <c r="A215" s="33"/>
      <c r="B215" s="33"/>
      <c r="C215" s="33"/>
      <c r="D215" s="33"/>
      <c r="E215" s="33"/>
      <c r="F215" s="33"/>
      <c r="G215" s="33"/>
      <c r="H215" s="33"/>
      <c r="I215" s="33"/>
      <c r="J215" s="33"/>
      <c r="K215" s="32"/>
    </row>
    <row r="216" spans="1:11" x14ac:dyDescent="0.25">
      <c r="A216" s="33"/>
      <c r="B216" s="33"/>
      <c r="C216" s="33"/>
      <c r="D216" s="33"/>
      <c r="E216" s="33"/>
      <c r="F216" s="33"/>
      <c r="G216" s="33"/>
      <c r="H216" s="33"/>
      <c r="I216" s="33"/>
      <c r="J216" s="33"/>
      <c r="K216" s="32"/>
    </row>
    <row r="217" spans="1:11" x14ac:dyDescent="0.25">
      <c r="A217" s="33"/>
      <c r="B217" s="33"/>
      <c r="C217" s="33"/>
      <c r="D217" s="33"/>
      <c r="E217" s="33"/>
      <c r="F217" s="33"/>
      <c r="G217" s="33"/>
      <c r="H217" s="33"/>
      <c r="I217" s="33"/>
      <c r="J217" s="33"/>
      <c r="K217" s="32"/>
    </row>
    <row r="218" spans="1:11" x14ac:dyDescent="0.25">
      <c r="A218" s="33"/>
      <c r="B218" s="33"/>
      <c r="C218" s="33"/>
      <c r="D218" s="33"/>
      <c r="E218" s="33"/>
      <c r="F218" s="33"/>
      <c r="G218" s="33"/>
      <c r="H218" s="33"/>
      <c r="I218" s="33"/>
      <c r="J218" s="33"/>
      <c r="K218" s="32"/>
    </row>
    <row r="219" spans="1:11" x14ac:dyDescent="0.25">
      <c r="A219" s="33"/>
      <c r="B219" s="33"/>
      <c r="C219" s="33"/>
      <c r="D219" s="33"/>
      <c r="E219" s="33"/>
      <c r="F219" s="33"/>
      <c r="G219" s="33"/>
      <c r="H219" s="33"/>
      <c r="I219" s="33"/>
      <c r="J219" s="33"/>
      <c r="K219" s="32"/>
    </row>
    <row r="220" spans="1:11" x14ac:dyDescent="0.25">
      <c r="A220" s="33"/>
      <c r="B220" s="33"/>
      <c r="C220" s="33"/>
      <c r="D220" s="33"/>
      <c r="E220" s="33"/>
      <c r="F220" s="33"/>
      <c r="G220" s="33"/>
      <c r="H220" s="33"/>
      <c r="I220" s="33"/>
      <c r="J220" s="33"/>
      <c r="K220" s="32"/>
    </row>
    <row r="221" spans="1:11" x14ac:dyDescent="0.25">
      <c r="A221" s="33"/>
      <c r="B221" s="33"/>
      <c r="C221" s="33"/>
      <c r="D221" s="33"/>
      <c r="E221" s="33"/>
      <c r="F221" s="33"/>
      <c r="G221" s="33"/>
      <c r="H221" s="33"/>
      <c r="I221" s="33"/>
      <c r="J221" s="33"/>
      <c r="K221" s="32"/>
    </row>
    <row r="222" spans="1:11" x14ac:dyDescent="0.25">
      <c r="A222" s="33"/>
      <c r="B222" s="33"/>
      <c r="C222" s="33"/>
      <c r="D222" s="33"/>
      <c r="E222" s="33"/>
      <c r="F222" s="33"/>
      <c r="G222" s="33"/>
      <c r="H222" s="33"/>
      <c r="I222" s="33"/>
      <c r="J222" s="33"/>
      <c r="K222" s="32"/>
    </row>
    <row r="223" spans="1:11" x14ac:dyDescent="0.25">
      <c r="A223" s="33"/>
      <c r="B223" s="33"/>
      <c r="C223" s="33"/>
      <c r="D223" s="33"/>
      <c r="E223" s="33"/>
      <c r="F223" s="33"/>
      <c r="G223" s="33"/>
      <c r="H223" s="33"/>
      <c r="I223" s="33"/>
      <c r="J223" s="33"/>
      <c r="K223" s="32"/>
    </row>
    <row r="224" spans="1:11" x14ac:dyDescent="0.25">
      <c r="A224" s="33"/>
      <c r="B224" s="33"/>
      <c r="C224" s="33"/>
      <c r="D224" s="33"/>
      <c r="E224" s="33"/>
      <c r="F224" s="33"/>
      <c r="G224" s="33"/>
      <c r="H224" s="33"/>
      <c r="I224" s="33"/>
      <c r="J224" s="33"/>
      <c r="K224" s="32"/>
    </row>
    <row r="225" spans="1:11" x14ac:dyDescent="0.25">
      <c r="A225" s="33"/>
      <c r="B225" s="33"/>
      <c r="C225" s="33"/>
      <c r="D225" s="33"/>
      <c r="E225" s="33"/>
      <c r="F225" s="33"/>
      <c r="G225" s="33"/>
      <c r="H225" s="33"/>
      <c r="I225" s="33"/>
      <c r="J225" s="33"/>
      <c r="K225" s="32"/>
    </row>
    <row r="226" spans="1:11" x14ac:dyDescent="0.25">
      <c r="A226" s="33"/>
      <c r="B226" s="33"/>
      <c r="C226" s="33"/>
      <c r="D226" s="33"/>
      <c r="E226" s="33"/>
      <c r="F226" s="33"/>
      <c r="G226" s="33"/>
      <c r="H226" s="33"/>
      <c r="I226" s="33"/>
      <c r="J226" s="33"/>
      <c r="K226" s="32"/>
    </row>
    <row r="227" spans="1:11" x14ac:dyDescent="0.25">
      <c r="A227" s="33"/>
      <c r="B227" s="33"/>
      <c r="C227" s="33"/>
      <c r="D227" s="33"/>
      <c r="E227" s="33"/>
      <c r="F227" s="33"/>
      <c r="G227" s="33"/>
      <c r="H227" s="33"/>
      <c r="I227" s="33"/>
      <c r="J227" s="33"/>
      <c r="K227" s="32"/>
    </row>
    <row r="228" spans="1:11" x14ac:dyDescent="0.25">
      <c r="A228" s="33"/>
      <c r="B228" s="33"/>
      <c r="C228" s="33"/>
      <c r="D228" s="33"/>
      <c r="E228" s="33"/>
      <c r="F228" s="33"/>
      <c r="G228" s="33"/>
      <c r="H228" s="33"/>
      <c r="I228" s="33"/>
      <c r="J228" s="33"/>
      <c r="K228" s="32"/>
    </row>
    <row r="229" spans="1:11" x14ac:dyDescent="0.25">
      <c r="A229" s="33"/>
      <c r="B229" s="33"/>
      <c r="C229" s="33"/>
      <c r="D229" s="33"/>
      <c r="E229" s="33"/>
      <c r="F229" s="33"/>
      <c r="G229" s="33"/>
      <c r="H229" s="33"/>
      <c r="I229" s="33"/>
      <c r="J229" s="33"/>
      <c r="K229" s="32"/>
    </row>
    <row r="230" spans="1:11" x14ac:dyDescent="0.25">
      <c r="A230" s="33"/>
      <c r="B230" s="33"/>
      <c r="C230" s="33"/>
      <c r="D230" s="33"/>
      <c r="E230" s="33"/>
      <c r="F230" s="33"/>
      <c r="G230" s="33"/>
      <c r="H230" s="33"/>
      <c r="I230" s="33"/>
      <c r="J230" s="33"/>
      <c r="K230" s="32"/>
    </row>
    <row r="231" spans="1:11" x14ac:dyDescent="0.25">
      <c r="A231" s="33"/>
      <c r="B231" s="33"/>
      <c r="C231" s="33"/>
      <c r="D231" s="33"/>
      <c r="E231" s="33"/>
      <c r="F231" s="33"/>
      <c r="G231" s="33"/>
      <c r="H231" s="33"/>
      <c r="I231" s="33"/>
      <c r="J231" s="33"/>
      <c r="K231" s="32"/>
    </row>
    <row r="232" spans="1:11" x14ac:dyDescent="0.25">
      <c r="A232" s="33"/>
      <c r="B232" s="33"/>
      <c r="C232" s="33"/>
      <c r="D232" s="33"/>
      <c r="E232" s="33"/>
      <c r="F232" s="33"/>
      <c r="G232" s="33"/>
      <c r="H232" s="33"/>
      <c r="I232" s="33"/>
      <c r="J232" s="33"/>
      <c r="K232" s="32"/>
    </row>
    <row r="233" spans="1:11" x14ac:dyDescent="0.25">
      <c r="A233" s="33"/>
      <c r="B233" s="33"/>
      <c r="C233" s="33"/>
      <c r="D233" s="33"/>
      <c r="E233" s="33"/>
      <c r="F233" s="33"/>
      <c r="G233" s="33"/>
      <c r="H233" s="33"/>
      <c r="I233" s="33"/>
      <c r="J233" s="33"/>
      <c r="K233" s="32"/>
    </row>
    <row r="234" spans="1:11" x14ac:dyDescent="0.25">
      <c r="A234" s="33"/>
      <c r="B234" s="33"/>
      <c r="C234" s="33"/>
      <c r="D234" s="33"/>
      <c r="E234" s="33"/>
      <c r="F234" s="33"/>
      <c r="G234" s="33"/>
      <c r="H234" s="33"/>
      <c r="I234" s="33"/>
      <c r="J234" s="33"/>
      <c r="K234" s="32"/>
    </row>
    <row r="235" spans="1:11" x14ac:dyDescent="0.25">
      <c r="A235" s="33"/>
      <c r="B235" s="33"/>
      <c r="C235" s="33"/>
      <c r="D235" s="33"/>
      <c r="E235" s="33"/>
      <c r="F235" s="33"/>
      <c r="G235" s="33"/>
      <c r="H235" s="33"/>
      <c r="I235" s="33"/>
      <c r="J235" s="33"/>
      <c r="K235" s="32"/>
    </row>
    <row r="236" spans="1:11" x14ac:dyDescent="0.25">
      <c r="A236" s="33"/>
      <c r="B236" s="33"/>
      <c r="C236" s="33"/>
      <c r="D236" s="33"/>
      <c r="E236" s="33"/>
      <c r="F236" s="33"/>
      <c r="G236" s="33"/>
      <c r="H236" s="33"/>
      <c r="I236" s="33"/>
      <c r="J236" s="33"/>
      <c r="K236" s="32"/>
    </row>
    <row r="237" spans="1:11" x14ac:dyDescent="0.25">
      <c r="A237" s="33"/>
      <c r="B237" s="33"/>
      <c r="C237" s="33"/>
      <c r="D237" s="33"/>
      <c r="E237" s="33"/>
      <c r="F237" s="33"/>
      <c r="G237" s="33"/>
      <c r="H237" s="33"/>
      <c r="I237" s="33"/>
      <c r="J237" s="33"/>
      <c r="K237" s="32"/>
    </row>
    <row r="238" spans="1:11" x14ac:dyDescent="0.25">
      <c r="A238" s="33"/>
      <c r="B238" s="33"/>
      <c r="C238" s="33"/>
      <c r="D238" s="33"/>
      <c r="E238" s="33"/>
      <c r="F238" s="33"/>
      <c r="G238" s="33"/>
      <c r="H238" s="33"/>
      <c r="I238" s="33"/>
      <c r="J238" s="33"/>
      <c r="K238" s="32"/>
    </row>
    <row r="239" spans="1:11" x14ac:dyDescent="0.25">
      <c r="A239" s="33"/>
      <c r="B239" s="33"/>
      <c r="C239" s="33"/>
      <c r="D239" s="33"/>
      <c r="E239" s="33"/>
      <c r="F239" s="33"/>
      <c r="G239" s="33"/>
      <c r="H239" s="33"/>
      <c r="I239" s="33"/>
      <c r="J239" s="33"/>
      <c r="K239" s="32"/>
    </row>
    <row r="240" spans="1:11" x14ac:dyDescent="0.25">
      <c r="A240" s="33"/>
      <c r="B240" s="33"/>
      <c r="C240" s="33"/>
      <c r="D240" s="33"/>
      <c r="E240" s="33"/>
      <c r="F240" s="33"/>
      <c r="G240" s="33"/>
      <c r="H240" s="33"/>
      <c r="I240" s="33"/>
      <c r="J240" s="33"/>
      <c r="K240" s="32"/>
    </row>
    <row r="241" spans="1:11" x14ac:dyDescent="0.25">
      <c r="A241" s="33"/>
      <c r="B241" s="33"/>
      <c r="C241" s="33"/>
      <c r="D241" s="33"/>
      <c r="E241" s="33"/>
      <c r="F241" s="33"/>
      <c r="G241" s="33"/>
      <c r="H241" s="33"/>
      <c r="I241" s="33"/>
      <c r="J241" s="33"/>
      <c r="K241" s="32"/>
    </row>
    <row r="242" spans="1:11" x14ac:dyDescent="0.25">
      <c r="A242" s="33"/>
      <c r="B242" s="33"/>
      <c r="C242" s="33"/>
      <c r="D242" s="33"/>
      <c r="E242" s="33"/>
      <c r="F242" s="33"/>
      <c r="G242" s="33"/>
      <c r="H242" s="33"/>
      <c r="I242" s="33"/>
      <c r="J242" s="33"/>
      <c r="K242" s="32"/>
    </row>
    <row r="243" spans="1:11" x14ac:dyDescent="0.25">
      <c r="A243" s="33"/>
      <c r="B243" s="33"/>
      <c r="C243" s="33"/>
      <c r="D243" s="33"/>
      <c r="E243" s="33"/>
      <c r="F243" s="33"/>
      <c r="G243" s="33"/>
      <c r="H243" s="33"/>
      <c r="I243" s="33"/>
      <c r="J243" s="33"/>
      <c r="K243" s="32"/>
    </row>
    <row r="244" spans="1:11" x14ac:dyDescent="0.25">
      <c r="A244" s="33"/>
      <c r="B244" s="33"/>
      <c r="C244" s="33"/>
      <c r="D244" s="33"/>
      <c r="E244" s="33"/>
      <c r="F244" s="33"/>
      <c r="G244" s="33"/>
      <c r="H244" s="33"/>
      <c r="I244" s="33"/>
      <c r="J244" s="33"/>
      <c r="K244" s="32"/>
    </row>
    <row r="245" spans="1:11" x14ac:dyDescent="0.25">
      <c r="A245" s="33"/>
      <c r="B245" s="33"/>
      <c r="C245" s="33"/>
      <c r="D245" s="33"/>
      <c r="E245" s="33"/>
      <c r="F245" s="33"/>
      <c r="G245" s="33"/>
      <c r="H245" s="33"/>
      <c r="I245" s="33"/>
      <c r="J245" s="33"/>
      <c r="K245" s="32"/>
    </row>
    <row r="246" spans="1:11" x14ac:dyDescent="0.25">
      <c r="A246" s="33"/>
      <c r="B246" s="33"/>
      <c r="C246" s="33"/>
      <c r="D246" s="33"/>
      <c r="E246" s="33"/>
      <c r="F246" s="33"/>
      <c r="G246" s="33"/>
      <c r="H246" s="33"/>
      <c r="I246" s="33"/>
      <c r="J246" s="33"/>
      <c r="K246" s="32"/>
    </row>
    <row r="247" spans="1:11" x14ac:dyDescent="0.25">
      <c r="A247" s="33"/>
      <c r="B247" s="33"/>
      <c r="C247" s="33"/>
      <c r="D247" s="33"/>
      <c r="E247" s="33"/>
      <c r="F247" s="33"/>
      <c r="G247" s="33"/>
      <c r="H247" s="33"/>
      <c r="I247" s="33"/>
      <c r="J247" s="33"/>
      <c r="K247" s="32"/>
    </row>
    <row r="248" spans="1:11" x14ac:dyDescent="0.25">
      <c r="A248" s="33"/>
      <c r="B248" s="33"/>
      <c r="C248" s="33"/>
      <c r="D248" s="33"/>
      <c r="E248" s="33"/>
      <c r="F248" s="33"/>
      <c r="G248" s="33"/>
      <c r="H248" s="33"/>
      <c r="I248" s="33"/>
      <c r="J248" s="33"/>
      <c r="K248" s="32"/>
    </row>
    <row r="249" spans="1:11" x14ac:dyDescent="0.25">
      <c r="A249" s="33"/>
      <c r="B249" s="33"/>
      <c r="C249" s="33"/>
      <c r="D249" s="33"/>
      <c r="E249" s="33"/>
      <c r="F249" s="33"/>
      <c r="G249" s="33"/>
      <c r="H249" s="33"/>
      <c r="I249" s="33"/>
      <c r="J249" s="33"/>
      <c r="K249" s="32"/>
    </row>
    <row r="250" spans="1:11" x14ac:dyDescent="0.25">
      <c r="A250" s="33"/>
      <c r="B250" s="33"/>
      <c r="C250" s="33"/>
      <c r="D250" s="33"/>
      <c r="E250" s="33"/>
      <c r="F250" s="33"/>
      <c r="G250" s="33"/>
      <c r="H250" s="33"/>
      <c r="I250" s="33"/>
      <c r="J250" s="33"/>
      <c r="K250" s="32"/>
    </row>
    <row r="251" spans="1:11" x14ac:dyDescent="0.25">
      <c r="A251" s="33"/>
      <c r="B251" s="33"/>
      <c r="C251" s="33"/>
      <c r="D251" s="33"/>
      <c r="E251" s="33"/>
      <c r="F251" s="33"/>
      <c r="G251" s="33"/>
      <c r="H251" s="33"/>
      <c r="I251" s="33"/>
      <c r="J251" s="33"/>
      <c r="K251" s="32"/>
    </row>
    <row r="252" spans="1:11" x14ac:dyDescent="0.25">
      <c r="A252" s="33"/>
      <c r="B252" s="33"/>
      <c r="C252" s="33"/>
      <c r="D252" s="33"/>
      <c r="E252" s="33"/>
      <c r="F252" s="33"/>
      <c r="G252" s="33"/>
      <c r="H252" s="33"/>
      <c r="I252" s="33"/>
      <c r="J252" s="33"/>
      <c r="K252" s="32"/>
    </row>
    <row r="253" spans="1:11" x14ac:dyDescent="0.25">
      <c r="A253" s="33"/>
      <c r="B253" s="33"/>
      <c r="C253" s="33"/>
      <c r="D253" s="33"/>
      <c r="E253" s="33"/>
      <c r="F253" s="33"/>
      <c r="G253" s="33"/>
      <c r="H253" s="33"/>
      <c r="I253" s="33"/>
      <c r="J253" s="33"/>
      <c r="K253" s="32"/>
    </row>
    <row r="254" spans="1:11" x14ac:dyDescent="0.25">
      <c r="A254" s="33"/>
      <c r="B254" s="33"/>
      <c r="C254" s="33"/>
      <c r="D254" s="33"/>
      <c r="E254" s="33"/>
      <c r="F254" s="33"/>
      <c r="G254" s="33"/>
      <c r="H254" s="33"/>
      <c r="I254" s="33"/>
      <c r="J254" s="33"/>
      <c r="K254" s="32"/>
    </row>
    <row r="255" spans="1:11" x14ac:dyDescent="0.25">
      <c r="A255" s="33"/>
      <c r="B255" s="33"/>
      <c r="C255" s="33"/>
      <c r="D255" s="33"/>
      <c r="E255" s="33"/>
      <c r="F255" s="33"/>
      <c r="G255" s="33"/>
      <c r="H255" s="33"/>
      <c r="I255" s="33"/>
      <c r="J255" s="33"/>
      <c r="K255" s="32"/>
    </row>
    <row r="256" spans="1:11" x14ac:dyDescent="0.25">
      <c r="A256" s="33"/>
      <c r="B256" s="33"/>
      <c r="C256" s="33"/>
      <c r="D256" s="33"/>
      <c r="E256" s="33"/>
      <c r="F256" s="33"/>
      <c r="G256" s="33"/>
      <c r="H256" s="33"/>
      <c r="I256" s="33"/>
      <c r="J256" s="33"/>
      <c r="K256" s="32"/>
    </row>
    <row r="257" spans="1:11" x14ac:dyDescent="0.25">
      <c r="A257" s="33"/>
      <c r="B257" s="33"/>
      <c r="C257" s="33"/>
      <c r="D257" s="33"/>
      <c r="E257" s="33"/>
      <c r="F257" s="33"/>
      <c r="G257" s="33"/>
      <c r="H257" s="33"/>
      <c r="I257" s="33"/>
      <c r="J257" s="33"/>
      <c r="K257" s="32"/>
    </row>
    <row r="258" spans="1:11" x14ac:dyDescent="0.25">
      <c r="A258" s="33"/>
      <c r="B258" s="33"/>
      <c r="C258" s="33"/>
      <c r="D258" s="33"/>
      <c r="E258" s="33"/>
      <c r="F258" s="33"/>
      <c r="G258" s="33"/>
      <c r="H258" s="33"/>
      <c r="I258" s="33"/>
      <c r="J258" s="33"/>
      <c r="K258" s="32"/>
    </row>
    <row r="259" spans="1:11" x14ac:dyDescent="0.25">
      <c r="A259" s="33"/>
      <c r="B259" s="33"/>
      <c r="C259" s="33"/>
      <c r="D259" s="33"/>
      <c r="E259" s="33"/>
      <c r="F259" s="33"/>
      <c r="G259" s="33"/>
      <c r="H259" s="33"/>
      <c r="I259" s="33"/>
      <c r="J259" s="33"/>
      <c r="K259" s="32"/>
    </row>
    <row r="260" spans="1:11" x14ac:dyDescent="0.25">
      <c r="A260" s="33"/>
      <c r="B260" s="33"/>
      <c r="C260" s="33"/>
      <c r="D260" s="33"/>
      <c r="E260" s="33"/>
      <c r="F260" s="33"/>
      <c r="G260" s="33"/>
      <c r="H260" s="33"/>
      <c r="I260" s="33"/>
      <c r="J260" s="33"/>
      <c r="K260" s="32"/>
    </row>
    <row r="261" spans="1:11" x14ac:dyDescent="0.25">
      <c r="A261" s="33"/>
      <c r="B261" s="33"/>
      <c r="C261" s="33"/>
      <c r="D261" s="33"/>
      <c r="E261" s="33"/>
      <c r="F261" s="33"/>
      <c r="G261" s="33"/>
      <c r="H261" s="33"/>
      <c r="I261" s="33"/>
      <c r="J261" s="33"/>
      <c r="K261" s="32"/>
    </row>
    <row r="262" spans="1:11" x14ac:dyDescent="0.25">
      <c r="A262" s="33"/>
      <c r="B262" s="33"/>
      <c r="C262" s="33"/>
      <c r="D262" s="33"/>
      <c r="E262" s="33"/>
      <c r="F262" s="33"/>
      <c r="G262" s="33"/>
      <c r="H262" s="33"/>
      <c r="I262" s="33"/>
      <c r="J262" s="33"/>
      <c r="K262" s="32"/>
    </row>
    <row r="263" spans="1:11" x14ac:dyDescent="0.25">
      <c r="A263" s="33"/>
      <c r="B263" s="33"/>
      <c r="C263" s="33"/>
      <c r="D263" s="33"/>
      <c r="E263" s="33"/>
      <c r="F263" s="33"/>
      <c r="G263" s="33"/>
      <c r="H263" s="33"/>
      <c r="I263" s="33"/>
      <c r="J263" s="33"/>
      <c r="K263" s="32"/>
    </row>
    <row r="264" spans="1:11" x14ac:dyDescent="0.25">
      <c r="A264" s="33"/>
      <c r="B264" s="33"/>
      <c r="C264" s="33"/>
      <c r="D264" s="33"/>
      <c r="E264" s="33"/>
      <c r="F264" s="33"/>
      <c r="G264" s="33"/>
      <c r="H264" s="33"/>
      <c r="I264" s="33"/>
      <c r="J264" s="33"/>
      <c r="K264" s="32"/>
    </row>
    <row r="265" spans="1:11" x14ac:dyDescent="0.25">
      <c r="A265" s="33"/>
      <c r="B265" s="33"/>
      <c r="C265" s="33"/>
      <c r="D265" s="33"/>
      <c r="E265" s="33"/>
      <c r="F265" s="33"/>
      <c r="G265" s="33"/>
      <c r="H265" s="33"/>
      <c r="I265" s="33"/>
      <c r="J265" s="33"/>
      <c r="K265" s="32"/>
    </row>
    <row r="266" spans="1:11" x14ac:dyDescent="0.25">
      <c r="A266" s="33"/>
      <c r="B266" s="33"/>
      <c r="C266" s="33"/>
      <c r="D266" s="33"/>
      <c r="E266" s="33"/>
      <c r="F266" s="33"/>
      <c r="G266" s="33"/>
      <c r="H266" s="33"/>
      <c r="I266" s="33"/>
      <c r="J266" s="33"/>
      <c r="K266" s="32"/>
    </row>
    <row r="267" spans="1:11" x14ac:dyDescent="0.25">
      <c r="A267" s="33"/>
      <c r="B267" s="33"/>
      <c r="C267" s="33"/>
      <c r="D267" s="33"/>
      <c r="E267" s="33"/>
      <c r="F267" s="33"/>
      <c r="G267" s="33"/>
      <c r="H267" s="33"/>
      <c r="I267" s="33"/>
      <c r="J267" s="33"/>
      <c r="K267" s="32"/>
    </row>
    <row r="268" spans="1:11" x14ac:dyDescent="0.25">
      <c r="A268" s="33"/>
      <c r="B268" s="33"/>
      <c r="C268" s="33"/>
      <c r="D268" s="33"/>
      <c r="E268" s="33"/>
      <c r="F268" s="33"/>
      <c r="G268" s="33"/>
      <c r="H268" s="33"/>
      <c r="I268" s="33"/>
      <c r="J268" s="33"/>
      <c r="K268" s="32"/>
    </row>
    <row r="269" spans="1:11" x14ac:dyDescent="0.25">
      <c r="A269" s="33"/>
      <c r="B269" s="33"/>
      <c r="C269" s="33"/>
      <c r="D269" s="33"/>
      <c r="E269" s="33"/>
      <c r="F269" s="33"/>
      <c r="G269" s="33"/>
      <c r="H269" s="33"/>
      <c r="I269" s="33"/>
      <c r="J269" s="33"/>
      <c r="K269" s="32"/>
    </row>
    <row r="270" spans="1:11" x14ac:dyDescent="0.25">
      <c r="A270" s="33"/>
      <c r="B270" s="33"/>
      <c r="C270" s="33"/>
      <c r="D270" s="33"/>
      <c r="E270" s="33"/>
      <c r="F270" s="33"/>
      <c r="G270" s="33"/>
      <c r="H270" s="33"/>
      <c r="I270" s="33"/>
      <c r="J270" s="33"/>
      <c r="K270" s="32"/>
    </row>
    <row r="271" spans="1:11" x14ac:dyDescent="0.25">
      <c r="A271" s="33"/>
      <c r="B271" s="33"/>
      <c r="C271" s="33"/>
      <c r="D271" s="33"/>
      <c r="E271" s="33"/>
      <c r="F271" s="33"/>
      <c r="G271" s="33"/>
      <c r="H271" s="33"/>
      <c r="I271" s="33"/>
      <c r="J271" s="33"/>
      <c r="K271" s="32"/>
    </row>
    <row r="272" spans="1:11" x14ac:dyDescent="0.25">
      <c r="A272" s="33"/>
      <c r="B272" s="33"/>
      <c r="C272" s="33"/>
      <c r="D272" s="33"/>
      <c r="E272" s="33"/>
      <c r="F272" s="33"/>
      <c r="G272" s="33"/>
      <c r="H272" s="33"/>
      <c r="I272" s="33"/>
      <c r="J272" s="33"/>
      <c r="K272" s="32"/>
    </row>
    <row r="273" spans="1:11" x14ac:dyDescent="0.25">
      <c r="A273" s="33"/>
      <c r="B273" s="33"/>
      <c r="C273" s="33"/>
      <c r="D273" s="33"/>
      <c r="E273" s="33"/>
      <c r="F273" s="33"/>
      <c r="G273" s="33"/>
      <c r="H273" s="33"/>
      <c r="I273" s="33"/>
      <c r="J273" s="33"/>
      <c r="K273" s="32"/>
    </row>
    <row r="274" spans="1:11" x14ac:dyDescent="0.25">
      <c r="A274" s="33"/>
      <c r="B274" s="33"/>
      <c r="C274" s="33"/>
      <c r="D274" s="33"/>
      <c r="E274" s="33"/>
      <c r="F274" s="33"/>
      <c r="G274" s="33"/>
      <c r="H274" s="33"/>
      <c r="I274" s="33"/>
      <c r="J274" s="33"/>
      <c r="K274" s="32"/>
    </row>
    <row r="275" spans="1:11" x14ac:dyDescent="0.25">
      <c r="A275" s="33"/>
      <c r="B275" s="33"/>
      <c r="C275" s="33"/>
      <c r="D275" s="33"/>
      <c r="E275" s="33"/>
      <c r="F275" s="33"/>
      <c r="G275" s="33"/>
      <c r="H275" s="33"/>
      <c r="I275" s="33"/>
      <c r="J275" s="33"/>
      <c r="K275" s="32"/>
    </row>
    <row r="276" spans="1:11" x14ac:dyDescent="0.25">
      <c r="A276" s="33"/>
      <c r="B276" s="33"/>
      <c r="C276" s="33"/>
      <c r="D276" s="33"/>
      <c r="E276" s="33"/>
      <c r="F276" s="33"/>
      <c r="G276" s="33"/>
      <c r="H276" s="33"/>
      <c r="I276" s="33"/>
      <c r="J276" s="33"/>
      <c r="K276" s="32"/>
    </row>
    <row r="277" spans="1:11" x14ac:dyDescent="0.25">
      <c r="A277" s="33"/>
      <c r="B277" s="33"/>
      <c r="C277" s="33"/>
      <c r="D277" s="33"/>
      <c r="E277" s="33"/>
      <c r="F277" s="33"/>
      <c r="G277" s="33"/>
      <c r="H277" s="33"/>
      <c r="I277" s="33"/>
      <c r="J277" s="33"/>
      <c r="K277" s="32"/>
    </row>
    <row r="278" spans="1:11" x14ac:dyDescent="0.25">
      <c r="A278" s="33"/>
      <c r="B278" s="33"/>
      <c r="C278" s="33"/>
      <c r="D278" s="33"/>
      <c r="E278" s="33"/>
      <c r="F278" s="33"/>
      <c r="G278" s="33"/>
      <c r="H278" s="33"/>
      <c r="I278" s="33"/>
      <c r="J278" s="33"/>
      <c r="K278" s="32"/>
    </row>
    <row r="279" spans="1:11" x14ac:dyDescent="0.25">
      <c r="A279" s="33"/>
      <c r="B279" s="33"/>
      <c r="C279" s="33"/>
      <c r="D279" s="33"/>
      <c r="E279" s="33"/>
      <c r="F279" s="33"/>
      <c r="G279" s="33"/>
      <c r="H279" s="33"/>
      <c r="I279" s="33"/>
      <c r="J279" s="33"/>
      <c r="K279" s="32"/>
    </row>
    <row r="280" spans="1:11" x14ac:dyDescent="0.25">
      <c r="A280" s="33"/>
      <c r="B280" s="33"/>
      <c r="C280" s="33"/>
      <c r="D280" s="33"/>
      <c r="E280" s="33"/>
      <c r="F280" s="33"/>
      <c r="G280" s="33"/>
      <c r="H280" s="33"/>
      <c r="I280" s="33"/>
      <c r="J280" s="33"/>
      <c r="K280" s="32"/>
    </row>
    <row r="281" spans="1:11" x14ac:dyDescent="0.25">
      <c r="A281" s="33"/>
      <c r="B281" s="33"/>
      <c r="C281" s="33"/>
      <c r="D281" s="33"/>
      <c r="E281" s="33"/>
      <c r="F281" s="33"/>
      <c r="G281" s="33"/>
      <c r="H281" s="33"/>
      <c r="I281" s="33"/>
      <c r="J281" s="33"/>
      <c r="K281" s="32"/>
    </row>
  </sheetData>
  <mergeCells count="59">
    <mergeCell ref="B130:E130"/>
    <mergeCell ref="G109:H109"/>
    <mergeCell ref="G110:H110"/>
    <mergeCell ref="G111:H111"/>
    <mergeCell ref="G112:H112"/>
    <mergeCell ref="G113:H113"/>
    <mergeCell ref="B122:D124"/>
    <mergeCell ref="E122:G124"/>
    <mergeCell ref="G108:H108"/>
    <mergeCell ref="C83:E83"/>
    <mergeCell ref="B94:D94"/>
    <mergeCell ref="D96:I97"/>
    <mergeCell ref="D99:E99"/>
    <mergeCell ref="F99:G99"/>
    <mergeCell ref="D100:E100"/>
    <mergeCell ref="F100:G100"/>
    <mergeCell ref="D101:E101"/>
    <mergeCell ref="F101:G101"/>
    <mergeCell ref="D104:I105"/>
    <mergeCell ref="B107:E107"/>
    <mergeCell ref="G107:H107"/>
    <mergeCell ref="D78:H78"/>
    <mergeCell ref="B59:C59"/>
    <mergeCell ref="B60:C60"/>
    <mergeCell ref="B61:C61"/>
    <mergeCell ref="B62:C62"/>
    <mergeCell ref="B63:C63"/>
    <mergeCell ref="B64:C64"/>
    <mergeCell ref="D73:H73"/>
    <mergeCell ref="D74:H74"/>
    <mergeCell ref="D75:H75"/>
    <mergeCell ref="D76:H76"/>
    <mergeCell ref="D77:H77"/>
    <mergeCell ref="B58:C58"/>
    <mergeCell ref="D24:I25"/>
    <mergeCell ref="B26:H26"/>
    <mergeCell ref="I26:J26"/>
    <mergeCell ref="G30:H30"/>
    <mergeCell ref="G31:H31"/>
    <mergeCell ref="C36:D36"/>
    <mergeCell ref="E36:H36"/>
    <mergeCell ref="C37:D37"/>
    <mergeCell ref="E37:H37"/>
    <mergeCell ref="B42:D42"/>
    <mergeCell ref="E42:F42"/>
    <mergeCell ref="B54:J54"/>
    <mergeCell ref="C21:D21"/>
    <mergeCell ref="E21:F21"/>
    <mergeCell ref="B3:D3"/>
    <mergeCell ref="B4:D4"/>
    <mergeCell ref="B9:E9"/>
    <mergeCell ref="B10:E10"/>
    <mergeCell ref="B11:E11"/>
    <mergeCell ref="B13:E14"/>
    <mergeCell ref="B18:J18"/>
    <mergeCell ref="C19:D19"/>
    <mergeCell ref="E19:F19"/>
    <mergeCell ref="C20:D20"/>
    <mergeCell ref="E20:F20"/>
  </mergeCells>
  <conditionalFormatting sqref="N23">
    <cfRule type="dataBar" priority="4">
      <dataBar>
        <cfvo type="min"/>
        <cfvo type="max"/>
        <color rgb="FF638EC6"/>
      </dataBar>
      <extLst>
        <ext xmlns:x14="http://schemas.microsoft.com/office/spreadsheetml/2009/9/main" uri="{B025F937-C7B1-47D3-B67F-A62EFF666E3E}">
          <x14:id>{450799AC-F649-4752-8179-403C5B5ED0F0}</x14:id>
        </ext>
      </extLst>
    </cfRule>
  </conditionalFormatting>
  <conditionalFormatting sqref="O28">
    <cfRule type="colorScale" priority="3">
      <colorScale>
        <cfvo type="min"/>
        <cfvo type="percentile" val="50"/>
        <cfvo type="max"/>
        <color rgb="FF63BE7B"/>
        <color rgb="FFFFEB84"/>
        <color rgb="FFF8696B"/>
      </colorScale>
    </cfRule>
  </conditionalFormatting>
  <conditionalFormatting sqref="N39">
    <cfRule type="dataBar" priority="2">
      <dataBar>
        <cfvo type="min"/>
        <cfvo type="max"/>
        <color rgb="FF638EC6"/>
      </dataBar>
      <extLst>
        <ext xmlns:x14="http://schemas.microsoft.com/office/spreadsheetml/2009/9/main" uri="{B025F937-C7B1-47D3-B67F-A62EFF666E3E}">
          <x14:id>{397173E2-9535-401C-B821-76D24CDF20C3}</x14:id>
        </ext>
      </extLst>
    </cfRule>
  </conditionalFormatting>
  <conditionalFormatting sqref="M40:O40">
    <cfRule type="dataBar" priority="5">
      <dataBar>
        <cfvo type="min"/>
        <cfvo type="max"/>
        <color rgb="FF008AEF"/>
      </dataBar>
      <extLst>
        <ext xmlns:x14="http://schemas.microsoft.com/office/spreadsheetml/2009/9/main" uri="{B025F937-C7B1-47D3-B67F-A62EFF666E3E}">
          <x14:id>{08642588-E595-43DC-BA03-C569597E10F0}</x14:id>
        </ext>
      </extLst>
    </cfRule>
  </conditionalFormatting>
  <conditionalFormatting sqref="M18:Q22">
    <cfRule type="dataBar" priority="1">
      <dataBar>
        <cfvo type="min"/>
        <cfvo type="max"/>
        <color rgb="FF008AEF"/>
      </dataBar>
      <extLst>
        <ext xmlns:x14="http://schemas.microsoft.com/office/spreadsheetml/2009/9/main" uri="{B025F937-C7B1-47D3-B67F-A62EFF666E3E}">
          <x14:id>{E20930F8-D82A-4B26-B52A-EAC2B899C599}</x14:id>
        </ext>
      </extLst>
    </cfRule>
  </conditionalFormatting>
  <conditionalFormatting sqref="M24:O31">
    <cfRule type="dataBar" priority="6">
      <dataBar>
        <cfvo type="min"/>
        <cfvo type="max"/>
        <color rgb="FF008AEF"/>
      </dataBar>
      <extLst>
        <ext xmlns:x14="http://schemas.microsoft.com/office/spreadsheetml/2009/9/main" uri="{B025F937-C7B1-47D3-B67F-A62EFF666E3E}">
          <x14:id>{051E293C-B122-4215-A5DE-AE5D8547495B}</x14:id>
        </ext>
      </extLst>
    </cfRule>
  </conditionalFormatting>
  <dataValidations count="18">
    <dataValidation type="list" allowBlank="1" showInputMessage="1" showErrorMessage="1" sqref="F100:G100" xr:uid="{00000000-0002-0000-0800-000000000000}">
      <formula1>"Select, 1, 2, 3, 4"</formula1>
    </dataValidation>
    <dataValidation type="list" allowBlank="1" showInputMessage="1" showErrorMessage="1" sqref="F101:G101" xr:uid="{00000000-0002-0000-0800-000001000000}">
      <formula1>"Select, 2GB, 4GB, 6GB, 8GB, 10GB, 12GB, 16GB"</formula1>
    </dataValidation>
    <dataValidation type="list" allowBlank="1" showInputMessage="1" showErrorMessage="1" sqref="F99:G99" xr:uid="{00000000-0002-0000-0800-000002000000}">
      <formula1>"Select, 20GB, 30GB, 40GB, 50GB, 60GB, 70GB, 80GB, 90GB, 100GB, 150GB, 200GB, 250GB, 300GB, 350GB, 400GB, 450GB, 500GB, 600GB, 700GB, 800GB, 900GB, 1000GB, 1500GB, 2000GB"</formula1>
    </dataValidation>
    <dataValidation type="list" allowBlank="1" showInputMessage="1" showErrorMessage="1" sqref="F66:F68" xr:uid="{00000000-0002-0000-0800-000003000000}">
      <formula1>"Select, 0, 1, 2, 3, 4, 5, 6, 7, 9, 10, 11, 12, 13, 14, 15, 16, 17, 18, 19, 20, 21, 22, 23, 24, 25, 26, 27, 28, 29, 30, 31, 32, 33, 34, 35, 36, 37, 38, 39, 40, 41, 42, 43, 44, 45, 46, 47, 48, 49, 50"</formula1>
    </dataValidation>
    <dataValidation type="list" allowBlank="1" showInputMessage="1" showErrorMessage="1" sqref="J10" xr:uid="{00000000-0002-0000-0800-000004000000}">
      <formula1>"Select, Monthly, Yearly, Forever, Not Required"</formula1>
    </dataValidation>
    <dataValidation type="list" allowBlank="1" showInputMessage="1" showErrorMessage="1" sqref="J13" xr:uid="{00000000-0002-0000-0800-000005000000}">
      <formula1>"No,Yes"</formula1>
    </dataValidation>
    <dataValidation type="list" allowBlank="1" showInputMessage="1" showErrorMessage="1" sqref="E20:E21" xr:uid="{00000000-0002-0000-0800-000006000000}">
      <formula1>"Select, Yes, No"</formula1>
    </dataValidation>
    <dataValidation type="list" allowBlank="1" showInputMessage="1" showErrorMessage="1" sqref="B74:B78" xr:uid="{00000000-0002-0000-0800-000007000000}">
      <formula1>"Select,Windows,Linux,Mac,Unix,Solaris,Other"</formula1>
    </dataValidation>
    <dataValidation type="list" allowBlank="1" showInputMessage="1" showErrorMessage="1" sqref="C74:C78" xr:uid="{00000000-0002-0000-0800-000008000000}">
      <formula1>"Select,Virtual,Physical"</formula1>
    </dataValidation>
    <dataValidation type="list" allowBlank="1" showInputMessage="1" showErrorMessage="1" sqref="F59:F64" xr:uid="{00000000-0002-0000-0800-000009000000}">
      <formula1>"Select, Active/Active, Active/Passive, ALUA, Passive Not Ready, I am not sure"</formula1>
    </dataValidation>
    <dataValidation type="list" allowBlank="1" showInputMessage="1" showErrorMessage="1" sqref="B84:B93 B102" xr:uid="{00000000-0002-0000-0800-00000A000000}">
      <formula1>"Select,NFS,CIFS,ISCSI,Fiber Channel"</formula1>
    </dataValidation>
    <dataValidation type="list" allowBlank="1" showInputMessage="1" showErrorMessage="1" sqref="G84:G93" xr:uid="{00000000-0002-0000-0800-00000B000000}">
      <formula1>"Select,Yes,No"</formula1>
    </dataValidation>
    <dataValidation type="list" allowBlank="1" showInputMessage="1" showErrorMessage="1" sqref="C79:D79" xr:uid="{00000000-0002-0000-0800-00000C000000}">
      <formula1>"Please Select,Windows,Linux,Mac,Unix,Solaris,Other"</formula1>
    </dataValidation>
    <dataValidation type="list" allowBlank="1" showInputMessage="1" showErrorMessage="1" sqref="G59:G64" xr:uid="{00000000-0002-0000-0800-00000D000000}">
      <formula1>"Select,Direct Attached, ISCSI, Fiber Channel, NFS"</formula1>
    </dataValidation>
    <dataValidation type="list" allowBlank="1" showInputMessage="1" showErrorMessage="1" sqref="C37:C38" xr:uid="{00000000-0002-0000-0800-00000E000000}">
      <formula1>"Select,Linux,Windows,Solaris"</formula1>
    </dataValidation>
    <dataValidation type="list" allowBlank="1" showInputMessage="1" showErrorMessage="1" sqref="G31" xr:uid="{00000000-0002-0000-0800-00000F000000}">
      <formula1>"Yes,No"</formula1>
    </dataValidation>
    <dataValidation type="list" allowBlank="1" showInputMessage="1" showErrorMessage="1" sqref="J11:J12" xr:uid="{00000000-0002-0000-0800-000010000000}">
      <formula1>"Select, None, 5%, 10%, 15%, 20%, 25%, 50%, 75%, 100%, 200%, 300%, 400%"</formula1>
    </dataValidation>
    <dataValidation type="list" allowBlank="1" showInputMessage="1" showErrorMessage="1" sqref="C21 C20:D20 B59:D64 B47:B49" xr:uid="{00000000-0002-0000-0800-000011000000}">
      <formula1>#REF!</formula1>
    </dataValidation>
  </dataValidations>
  <hyperlinks>
    <hyperlink ref="A1" location="Index" display="Back to Index" xr:uid="{00000000-0004-0000-0800-000000000000}"/>
    <hyperlink ref="E122" r:id="rId1" xr:uid="{00000000-0004-0000-0800-000001000000}"/>
  </hyperlinks>
  <pageMargins left="0.7" right="0.7" top="0.75" bottom="0.75" header="0.3" footer="0.3"/>
  <pageSetup orientation="portrait" r:id="rId2"/>
  <legacyDrawing r:id="rId3"/>
  <extLst>
    <ext xmlns:x14="http://schemas.microsoft.com/office/spreadsheetml/2009/9/main" uri="{78C0D931-6437-407d-A8EE-F0AAD7539E65}">
      <x14:conditionalFormattings>
        <x14:conditionalFormatting xmlns:xm="http://schemas.microsoft.com/office/excel/2006/main">
          <x14:cfRule type="dataBar" id="{450799AC-F649-4752-8179-403C5B5ED0F0}">
            <x14:dataBar minLength="0" maxLength="100" border="1" negativeBarBorderColorSameAsPositive="0">
              <x14:cfvo type="autoMin"/>
              <x14:cfvo type="autoMax"/>
              <x14:borderColor rgb="FF638EC6"/>
              <x14:negativeFillColor rgb="FFFF0000"/>
              <x14:negativeBorderColor rgb="FFFF0000"/>
              <x14:axisColor rgb="FF000000"/>
            </x14:dataBar>
          </x14:cfRule>
          <xm:sqref>N23</xm:sqref>
        </x14:conditionalFormatting>
        <x14:conditionalFormatting xmlns:xm="http://schemas.microsoft.com/office/excel/2006/main">
          <x14:cfRule type="dataBar" id="{397173E2-9535-401C-B821-76D24CDF20C3}">
            <x14:dataBar minLength="0" maxLength="100" border="1" negativeBarBorderColorSameAsPositive="0">
              <x14:cfvo type="autoMin"/>
              <x14:cfvo type="autoMax"/>
              <x14:borderColor rgb="FF638EC6"/>
              <x14:negativeFillColor rgb="FFFF0000"/>
              <x14:negativeBorderColor rgb="FFFF0000"/>
              <x14:axisColor rgb="FF000000"/>
            </x14:dataBar>
          </x14:cfRule>
          <xm:sqref>N39</xm:sqref>
        </x14:conditionalFormatting>
        <x14:conditionalFormatting xmlns:xm="http://schemas.microsoft.com/office/excel/2006/main">
          <x14:cfRule type="dataBar" id="{08642588-E595-43DC-BA03-C569597E10F0}">
            <x14:dataBar minLength="0" maxLength="100" border="1" negativeBarBorderColorSameAsPositive="0">
              <x14:cfvo type="autoMin"/>
              <x14:cfvo type="autoMax"/>
              <x14:borderColor rgb="FF008AEF"/>
              <x14:negativeFillColor rgb="FFFF0000"/>
              <x14:negativeBorderColor rgb="FFFF0000"/>
              <x14:axisColor rgb="FF000000"/>
            </x14:dataBar>
          </x14:cfRule>
          <xm:sqref>M40:O40</xm:sqref>
        </x14:conditionalFormatting>
        <x14:conditionalFormatting xmlns:xm="http://schemas.microsoft.com/office/excel/2006/main">
          <x14:cfRule type="dataBar" id="{E20930F8-D82A-4B26-B52A-EAC2B899C599}">
            <x14:dataBar minLength="0" maxLength="100" border="1" negativeBarBorderColorSameAsPositive="0">
              <x14:cfvo type="autoMin"/>
              <x14:cfvo type="autoMax"/>
              <x14:borderColor rgb="FF008AEF"/>
              <x14:negativeFillColor rgb="FFFF0000"/>
              <x14:negativeBorderColor rgb="FFFF0000"/>
              <x14:axisColor rgb="FF000000"/>
            </x14:dataBar>
          </x14:cfRule>
          <xm:sqref>M18:Q22</xm:sqref>
        </x14:conditionalFormatting>
        <x14:conditionalFormatting xmlns:xm="http://schemas.microsoft.com/office/excel/2006/main">
          <x14:cfRule type="dataBar" id="{051E293C-B122-4215-A5DE-AE5D8547495B}">
            <x14:dataBar minLength="0" maxLength="100" border="1" negativeBarBorderColorSameAsPositive="0">
              <x14:cfvo type="autoMin"/>
              <x14:cfvo type="autoMax"/>
              <x14:borderColor rgb="FF008AEF"/>
              <x14:negativeFillColor rgb="FFFF0000"/>
              <x14:negativeBorderColor rgb="FFFF0000"/>
              <x14:axisColor rgb="FF000000"/>
            </x14:dataBar>
          </x14:cfRule>
          <xm:sqref>M24:O31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S2</vt:lpstr>
      <vt:lpstr>S3</vt:lpstr>
      <vt:lpstr>S4</vt:lpstr>
      <vt:lpstr>S5</vt:lpstr>
      <vt:lpstr>S6</vt:lpstr>
      <vt:lpstr>S7</vt:lpstr>
      <vt:lpstr>S8</vt:lpstr>
      <vt:lpstr>S9</vt:lpstr>
      <vt:lpstr>S10</vt:lpstr>
      <vt:lpstr>Customer Discovery Document</vt:lpstr>
      <vt:lpstr>Pick Lists</vt:lpstr>
      <vt:lpstr>'S10'!Start2</vt:lpstr>
      <vt:lpstr>'S2'!Start2</vt:lpstr>
      <vt:lpstr>'S3'!Start2</vt:lpstr>
      <vt:lpstr>'S4'!Start2</vt:lpstr>
      <vt:lpstr>'S5'!Start2</vt:lpstr>
      <vt:lpstr>'S6'!Start2</vt:lpstr>
      <vt:lpstr>'S7'!Start2</vt:lpstr>
      <vt:lpstr>'S8'!Start2</vt:lpstr>
      <vt:lpstr>'S9'!Start2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Tao Dambreville</dc:creator>
  <cp:lastModifiedBy>Luke Stokes</cp:lastModifiedBy>
  <cp:lastPrinted>2018-04-30T19:42:18Z</cp:lastPrinted>
  <dcterms:created xsi:type="dcterms:W3CDTF">2014-10-17T14:20:06Z</dcterms:created>
  <dcterms:modified xsi:type="dcterms:W3CDTF">2022-08-31T13:47:27Z</dcterms:modified>
</cp:coreProperties>
</file>